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650" windowWidth="17340" windowHeight="4695" tabRatio="610"/>
  </bookViews>
  <sheets>
    <sheet name="Vigilancia_ Hospedeiras" sheetId="1" r:id="rId1"/>
    <sheet name="TV" sheetId="4" state="hidden" r:id="rId2"/>
    <sheet name="TV2" sheetId="5" state="hidden" r:id="rId3"/>
  </sheets>
  <calcPr calcId="125725"/>
</workbook>
</file>

<file path=xl/calcChain.xml><?xml version="1.0" encoding="utf-8"?>
<calcChain xmlns="http://schemas.openxmlformats.org/spreadsheetml/2006/main">
  <c r="Q57" i="1"/>
  <c r="E2" i="4"/>
  <c r="E6" s="1"/>
  <c r="J2"/>
  <c r="G2"/>
  <c r="K2"/>
  <c r="H2"/>
  <c r="K6" l="1"/>
  <c r="K8"/>
  <c r="K10"/>
  <c r="K12"/>
  <c r="K14"/>
  <c r="K16"/>
  <c r="K18"/>
  <c r="K20"/>
  <c r="K22"/>
  <c r="K24"/>
  <c r="K26"/>
  <c r="K28"/>
  <c r="K30"/>
  <c r="K32"/>
  <c r="K34"/>
  <c r="K36"/>
  <c r="K38"/>
  <c r="K40"/>
  <c r="K42"/>
  <c r="K44"/>
  <c r="K46"/>
  <c r="K48"/>
  <c r="K50"/>
  <c r="K52"/>
  <c r="K54"/>
  <c r="K56"/>
  <c r="K58"/>
  <c r="K60"/>
  <c r="K62"/>
  <c r="K64"/>
  <c r="K66"/>
  <c r="K68"/>
  <c r="K70"/>
  <c r="K72"/>
  <c r="K5"/>
  <c r="K7"/>
  <c r="K9"/>
  <c r="K11"/>
  <c r="K13"/>
  <c r="K15"/>
  <c r="K17"/>
  <c r="K19"/>
  <c r="K21"/>
  <c r="K23"/>
  <c r="K25"/>
  <c r="K27"/>
  <c r="K29"/>
  <c r="K31"/>
  <c r="K33"/>
  <c r="K35"/>
  <c r="K37"/>
  <c r="K39"/>
  <c r="K41"/>
  <c r="K43"/>
  <c r="K45"/>
  <c r="K47"/>
  <c r="K49"/>
  <c r="K51"/>
  <c r="K53"/>
  <c r="K55"/>
  <c r="K57"/>
  <c r="K59"/>
  <c r="K61"/>
  <c r="K63"/>
  <c r="K65"/>
  <c r="K67"/>
  <c r="K69"/>
  <c r="K71"/>
  <c r="K4"/>
  <c r="J6"/>
  <c r="H6"/>
  <c r="H8"/>
  <c r="H10"/>
  <c r="H12"/>
  <c r="H14"/>
  <c r="H16"/>
  <c r="H18"/>
  <c r="H20"/>
  <c r="H22"/>
  <c r="H24"/>
  <c r="H26"/>
  <c r="H28"/>
  <c r="H30"/>
  <c r="H32"/>
  <c r="H34"/>
  <c r="H36"/>
  <c r="H38"/>
  <c r="H40"/>
  <c r="H42"/>
  <c r="H44"/>
  <c r="H46"/>
  <c r="H48"/>
  <c r="H50"/>
  <c r="H52"/>
  <c r="H54"/>
  <c r="H56"/>
  <c r="H58"/>
  <c r="H60"/>
  <c r="H62"/>
  <c r="H64"/>
  <c r="H66"/>
  <c r="H68"/>
  <c r="H70"/>
  <c r="H72"/>
  <c r="H5"/>
  <c r="H7"/>
  <c r="H9"/>
  <c r="H11"/>
  <c r="H13"/>
  <c r="H15"/>
  <c r="H17"/>
  <c r="H19"/>
  <c r="H21"/>
  <c r="H23"/>
  <c r="H25"/>
  <c r="H27"/>
  <c r="H29"/>
  <c r="H31"/>
  <c r="H33"/>
  <c r="H35"/>
  <c r="H37"/>
  <c r="H39"/>
  <c r="H41"/>
  <c r="H43"/>
  <c r="H45"/>
  <c r="H47"/>
  <c r="H49"/>
  <c r="H51"/>
  <c r="H53"/>
  <c r="H55"/>
  <c r="H57"/>
  <c r="H59"/>
  <c r="H61"/>
  <c r="H63"/>
  <c r="H65"/>
  <c r="H67"/>
  <c r="H69"/>
  <c r="H71"/>
  <c r="G6"/>
  <c r="H4"/>
  <c r="E4"/>
  <c r="E67"/>
  <c r="E65"/>
  <c r="E63"/>
  <c r="E61"/>
  <c r="E59"/>
  <c r="E57"/>
  <c r="E55"/>
  <c r="E53"/>
  <c r="E51"/>
  <c r="E49"/>
  <c r="E47"/>
  <c r="E45"/>
  <c r="E43"/>
  <c r="E41"/>
  <c r="E39"/>
  <c r="E37"/>
  <c r="E35"/>
  <c r="E33"/>
  <c r="E31"/>
  <c r="E29"/>
  <c r="E27"/>
  <c r="E25"/>
  <c r="E23"/>
  <c r="E21"/>
  <c r="E19"/>
  <c r="E17"/>
  <c r="E15"/>
  <c r="E13"/>
  <c r="E11"/>
  <c r="E9"/>
  <c r="E7"/>
  <c r="E5"/>
  <c r="E68"/>
  <c r="E66"/>
  <c r="E64"/>
  <c r="E62"/>
  <c r="E60"/>
  <c r="E58"/>
  <c r="E56"/>
  <c r="E54"/>
  <c r="E52"/>
  <c r="E50"/>
  <c r="E48"/>
  <c r="E46"/>
  <c r="E44"/>
  <c r="E42"/>
  <c r="E40"/>
  <c r="E38"/>
  <c r="E36"/>
  <c r="E34"/>
  <c r="E32"/>
  <c r="E30"/>
  <c r="E28"/>
  <c r="E26"/>
  <c r="E24"/>
  <c r="E22"/>
  <c r="E20"/>
  <c r="E18"/>
  <c r="E16"/>
  <c r="E14"/>
  <c r="E12"/>
  <c r="E10"/>
  <c r="E8"/>
  <c r="J13"/>
  <c r="J11"/>
  <c r="J9"/>
  <c r="J7"/>
  <c r="J5"/>
  <c r="J4"/>
  <c r="J12"/>
  <c r="J10"/>
  <c r="J8"/>
  <c r="G13"/>
  <c r="G11"/>
  <c r="G9"/>
  <c r="G7"/>
  <c r="G5"/>
  <c r="G4"/>
  <c r="G12"/>
  <c r="G10"/>
  <c r="G8"/>
  <c r="A1" i="5" l="1"/>
  <c r="M1" i="4"/>
  <c r="M17" s="1"/>
  <c r="A3" i="5" l="1"/>
  <c r="A43"/>
  <c r="C50" i="1" s="1"/>
  <c r="A33" i="5"/>
  <c r="A23"/>
  <c r="C24" i="1" s="1"/>
  <c r="A13" i="5"/>
  <c r="A38"/>
  <c r="A28"/>
  <c r="A18"/>
  <c r="A8"/>
  <c r="S27" i="4"/>
  <c r="S26"/>
  <c r="S25"/>
  <c r="S9"/>
  <c r="S8"/>
  <c r="O12"/>
  <c r="E35" i="1" s="1"/>
  <c r="S10" i="4"/>
  <c r="O17"/>
  <c r="O8"/>
  <c r="M22"/>
  <c r="M26"/>
  <c r="B69" i="1"/>
  <c r="M30" i="4"/>
  <c r="Q30"/>
  <c r="A2" i="1" s="1"/>
  <c r="M39" i="4"/>
  <c r="Q11"/>
  <c r="Q25"/>
  <c r="Q15"/>
  <c r="Q35"/>
  <c r="Q20"/>
  <c r="C33" i="1" s="1"/>
  <c r="O4" i="4"/>
  <c r="Q6"/>
  <c r="K58" i="1" s="1"/>
  <c r="M35" i="4"/>
  <c r="O1"/>
  <c r="M7"/>
  <c r="Q1"/>
  <c r="M12"/>
  <c r="S1"/>
  <c r="A5" i="1" s="1"/>
  <c r="C49"/>
  <c r="C57"/>
  <c r="P58"/>
  <c r="C23"/>
  <c r="C22"/>
  <c r="C25"/>
  <c r="C21"/>
  <c r="C44"/>
  <c r="B6"/>
  <c r="C38"/>
  <c r="C31"/>
  <c r="C17"/>
  <c r="C9"/>
  <c r="C64"/>
  <c r="C10"/>
  <c r="Q31"/>
  <c r="J8"/>
  <c r="K59"/>
  <c r="N64"/>
  <c r="E40" l="1"/>
  <c r="A4"/>
  <c r="Q15"/>
  <c r="D19"/>
  <c r="D42"/>
  <c r="H15"/>
  <c r="K31"/>
  <c r="K15"/>
  <c r="M31"/>
  <c r="Q33" l="1"/>
  <c r="Q17" l="1"/>
  <c r="Q38" l="1"/>
  <c r="Q58" l="1"/>
  <c r="Q59" s="1"/>
</calcChain>
</file>

<file path=xl/sharedStrings.xml><?xml version="1.0" encoding="utf-8"?>
<sst xmlns="http://schemas.openxmlformats.org/spreadsheetml/2006/main" count="164" uniqueCount="155">
  <si>
    <t>Nº Contribuinte:</t>
  </si>
  <si>
    <t>Empresa:</t>
  </si>
  <si>
    <t>400 485</t>
  </si>
  <si>
    <t>HOSPEDEIRAS</t>
  </si>
  <si>
    <t xml:space="preserve">VIGILÂNCIA </t>
  </si>
  <si>
    <t>unid</t>
  </si>
  <si>
    <t>hora</t>
  </si>
  <si>
    <t>Observações:</t>
  </si>
  <si>
    <t>Sub-total</t>
  </si>
  <si>
    <t>TOTAL</t>
  </si>
  <si>
    <t>Assinatura:</t>
  </si>
  <si>
    <t>Data:</t>
  </si>
  <si>
    <t xml:space="preserve">* </t>
  </si>
  <si>
    <t>Euro</t>
  </si>
  <si>
    <t>Valor</t>
  </si>
  <si>
    <t>Quant.</t>
  </si>
  <si>
    <t>Nº Horas</t>
  </si>
  <si>
    <t>unid.</t>
  </si>
  <si>
    <t>unit</t>
  </si>
  <si>
    <t>Cost</t>
  </si>
  <si>
    <t>Português</t>
  </si>
  <si>
    <t>English</t>
  </si>
  <si>
    <t>Español</t>
  </si>
  <si>
    <t>Campos Obrigatórios</t>
  </si>
  <si>
    <t>Required Fields</t>
  </si>
  <si>
    <t>Campos Obligatórios</t>
  </si>
  <si>
    <t>Fiscal ID:</t>
  </si>
  <si>
    <t>NIF:</t>
  </si>
  <si>
    <t>Pagamento até:</t>
  </si>
  <si>
    <t>Payment until:</t>
  </si>
  <si>
    <t>Pago hasta el:</t>
  </si>
  <si>
    <t>Signature:</t>
  </si>
  <si>
    <t>Firma:</t>
  </si>
  <si>
    <t>Date:</t>
  </si>
  <si>
    <t>Fecha:</t>
  </si>
  <si>
    <t>Qty</t>
  </si>
  <si>
    <t>Cant.</t>
  </si>
  <si>
    <t>Company:</t>
  </si>
  <si>
    <t>SURVEILLANCE</t>
  </si>
  <si>
    <t xml:space="preserve">VIGILANCIA </t>
  </si>
  <si>
    <t>Observations:</t>
  </si>
  <si>
    <t>Observaciones:</t>
  </si>
  <si>
    <t>HOSTESSES</t>
  </si>
  <si>
    <t>AZAFATAS</t>
  </si>
  <si>
    <t>Inglês</t>
  </si>
  <si>
    <t>Espanhol</t>
  </si>
  <si>
    <t>Spanish</t>
  </si>
  <si>
    <t>Francês</t>
  </si>
  <si>
    <t>French</t>
  </si>
  <si>
    <t>Outro</t>
  </si>
  <si>
    <t>Other</t>
  </si>
  <si>
    <t>Nº Hour</t>
  </si>
  <si>
    <t>VIG</t>
  </si>
  <si>
    <t>HOS</t>
  </si>
  <si>
    <t>X</t>
  </si>
  <si>
    <t>R. do Bojador, Parque das Nações, 1998-010 Lisboa, PORTUGAL</t>
  </si>
  <si>
    <t>Tienen por función garantizar la seguridad de los productos expuestos en el stand.</t>
  </si>
  <si>
    <t xml:space="preserve">Período mínimo de contratação: </t>
  </si>
  <si>
    <t>Period of minimum contracting:</t>
  </si>
  <si>
    <t>Periodo de contratación mínimo:</t>
  </si>
  <si>
    <t>Day-time security - 1 day during the opening times of the Fair</t>
  </si>
  <si>
    <t>Segurança durante a Noite - Da hora de encerramento até à hora de realização.</t>
  </si>
  <si>
    <t xml:space="preserve">Seguridad durante la Noche - Desde la hora de cierre hasta la hora de apertura. </t>
  </si>
  <si>
    <t>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t>
  </si>
  <si>
    <t>Inglés</t>
  </si>
  <si>
    <t>Francés</t>
  </si>
  <si>
    <t>Inglês / Espanhol</t>
  </si>
  <si>
    <t>Inglês / Francês</t>
  </si>
  <si>
    <t>Português + 1 idioma</t>
  </si>
  <si>
    <t>Portugués + 1 idioma</t>
  </si>
  <si>
    <t>Português + 2 idiomas</t>
  </si>
  <si>
    <t>Portugués + 2 idiomas</t>
  </si>
  <si>
    <t>Portuguese + 2 languages</t>
  </si>
  <si>
    <t>Portuguese + 1 language</t>
  </si>
  <si>
    <t>Francês / Espanhol</t>
  </si>
  <si>
    <t>English / Spanish</t>
  </si>
  <si>
    <t>English / French</t>
  </si>
  <si>
    <t>French / Spanish</t>
  </si>
  <si>
    <t>Inglés / Español</t>
  </si>
  <si>
    <t>Inglés / Francés</t>
  </si>
  <si>
    <t>Francés / Español</t>
  </si>
  <si>
    <t>Night-time security - From the exhibition's closing time until it opens again.</t>
  </si>
  <si>
    <t>If the exhibitor intends to do a briefing before the start of the event, this must be mentioned in the observations section of the form. In this case, the security guards will report on the first day of the fair, ½ hour before the start. In the opposite case, they will report to the booth when the event opens.</t>
  </si>
  <si>
    <t>En caso de que el expositor pretenda efectuar un briefing antes del inicio del Certamen, deberá mencionar esa necesidad en el campo de las observaciones.  De esta forma, la seguridad se presentará, el primer día de la feria, ½ hora antes del inicio de la misma. En caso contrario, se presentará en el stand a la hora de apertura del Certamen.</t>
  </si>
  <si>
    <t>HOSP - 1</t>
  </si>
  <si>
    <t>HOSP - 2</t>
  </si>
  <si>
    <t xml:space="preserve">Período mínimo de contratação - 4 horas. </t>
  </si>
  <si>
    <t>Minimum contracting - 4 hour period.</t>
  </si>
  <si>
    <t xml:space="preserve">Periodo minimo de contratación - 4 horas. </t>
  </si>
  <si>
    <t xml:space="preserve">Horário - Exclusivamente o horário do certame e inclui uma hora de pausa para refeição. 
As Hospedeiras apresentam-se com farda azul e lenço de cor à escolha do cliente.
No primeiro dia de feira, apresentar-se-ão ½ hora antes do início da realização, nos restantes dias, no horário de abertura do certame. </t>
  </si>
  <si>
    <t xml:space="preserve">Working hours - Only the working hours of the event including a one hour break for lunch.
Hostesses will wear blue uniform and scarf (color of client’s choice)
On the first day of the fair, they will report ½ hour before the start of the show, and on the rest of the days at the opening time of the event. </t>
  </si>
  <si>
    <t xml:space="preserve">Horario - Exclusivamente el horario del Certamen, con inclusión de una hora de intervalo para la comida. 
Las azafatas se presentan con uniforme azul y pañuelo de color elegido por el cliente.
El primer día de feria se presentarán ½ hora antes del inicio del Certamen; el resto de los días, en el horario de apertura del mismo. </t>
  </si>
  <si>
    <t xml:space="preserve">Function: 
Distribution of the promotional material in the area of the booth; 
Protocol support; 
Demonstration of the products and services; 
Client services. </t>
  </si>
  <si>
    <t xml:space="preserve">Tem por função: 
Distribuição de material promocional no espaço do stand; 
Apoio protocolar; 
Demonstração dos produtos e serviços; 
Atendimento dos clientes. </t>
  </si>
  <si>
    <t xml:space="preserve">Tienen por función: 
Distribución de material promocional en el espacio del stand; 
Apoyo protocolario; 
Demostración de los productos y servicios; 
Atención al cliente. </t>
  </si>
  <si>
    <t>Français</t>
  </si>
  <si>
    <t>Paiement à:</t>
  </si>
  <si>
    <t>Nº Contribuable:</t>
  </si>
  <si>
    <t>Entreprise:</t>
  </si>
  <si>
    <t>Remplissement Obligatoire</t>
  </si>
  <si>
    <t>Coût</t>
  </si>
  <si>
    <t>Anglais</t>
  </si>
  <si>
    <t>Espagnol</t>
  </si>
  <si>
    <t>Anglais / Espagnol</t>
  </si>
  <si>
    <t>Anglais / Français</t>
  </si>
  <si>
    <t>Français / Espagnol</t>
  </si>
  <si>
    <t>Remarques:</t>
  </si>
  <si>
    <t>Portugais + 1 langue</t>
  </si>
  <si>
    <t>Portugais + 2 langues</t>
  </si>
  <si>
    <t>HÔTESSES</t>
  </si>
  <si>
    <t>Qté</t>
  </si>
  <si>
    <t>Nº Heures</t>
  </si>
  <si>
    <t>Autre</t>
  </si>
  <si>
    <t>Otro</t>
  </si>
  <si>
    <t>Select Language / Seleccione Idioma / Sélectionner Idiome</t>
  </si>
  <si>
    <t>Tem por função garantir a segurança dos produtos expostos no Stand.</t>
  </si>
  <si>
    <t>Sa fonction est d'assurer la sécurité des produits présentés sur le stand.</t>
  </si>
  <si>
    <t>Its function is to ensure the safety of products displayed on Stand.</t>
  </si>
  <si>
    <t>Segurança durante o dia - 1 dia de realização da Feira</t>
  </si>
  <si>
    <t>Seguridad durante el día - 1 día de realización de la Feria</t>
  </si>
  <si>
    <t>Sécurité pendant le jour - 1 jour de réalisation de la Foire</t>
  </si>
  <si>
    <t>Si vous voulez faire un briefing avant le début de l'événement, doit mentionner ce besoin dans le domaine des observations, dans ce cas, les agents de sécurité seront présents le premier jour de la foire, une demi-heure avant le début de la mise en œuvre.
 Sinon, ils feront rapport au stand, le temps d'ouverture de l'Exposition.</t>
  </si>
  <si>
    <t>Durée minimale de engagement - 4 heures.</t>
  </si>
  <si>
    <t>Temps - Exclusivement le temps de l'événement et comprend une pause d'une heure pour le repas.
Les hôtesses présentes avec livrée bleue et un foulard de couleur pour le choix du client.
Le premier jour de la foire, présentera une demi-heure avant le début de la mise en œuvre, les autres jours, l'exposition des horaires d'ouverture.</t>
  </si>
  <si>
    <t>Durée minimale du engagement:</t>
  </si>
  <si>
    <t>Sa fonction:
Distribution de matériel promotionnel dans le stand;
Support de protocole;
Démonstration de produits et services;
 Service à la clientèle.</t>
  </si>
  <si>
    <t>Sécurité pendant la Nuit - Depuis l'heure de la fermeture à l'heure d'ouverture.</t>
  </si>
  <si>
    <t>ENVIAR PARA:</t>
  </si>
  <si>
    <t>RETURN TO:</t>
  </si>
  <si>
    <t>ENVIAR A:</t>
  </si>
  <si>
    <t>ENVOYEZ À:</t>
  </si>
  <si>
    <t>servifil@aip.pt</t>
  </si>
  <si>
    <t>F: 00-351-21-892 17 54</t>
  </si>
  <si>
    <t>IVA a taxa de:   (ver NOTAS IMPORTANTES)</t>
  </si>
  <si>
    <t>VAT rate:  (see IMPORTANT NOTES)</t>
  </si>
  <si>
    <t>IVA a la tasa de:  (ver NOTAS IMPORTANTES)</t>
  </si>
  <si>
    <t>Taux de TVA: (voir NOTES IMPORTANTES)</t>
  </si>
  <si>
    <t>T: 00-351-21-892 13 93</t>
  </si>
  <si>
    <t>VIGILÂNCIA | HOSPEDEIRAS</t>
  </si>
  <si>
    <t xml:space="preserve"> SURVEILLANCE | HOSTESSES</t>
  </si>
  <si>
    <t xml:space="preserve"> VIGILANCIA | AZAFATAS</t>
  </si>
  <si>
    <t>SURVEILLANCE | HÔTESSES</t>
  </si>
  <si>
    <t>Prazo de Inscrição: 22 / 04 / 2016</t>
  </si>
  <si>
    <t xml:space="preserve">04 a 07 de Maio 2016    </t>
  </si>
  <si>
    <t>Deadline: 22 / 04 / 2016</t>
  </si>
  <si>
    <t xml:space="preserve">04 to 07 May 2016    </t>
  </si>
  <si>
    <t>Fecha Límite: 22 / 04 / 2016</t>
  </si>
  <si>
    <t xml:space="preserve">04 al 07 de Mayo 2016    </t>
  </si>
  <si>
    <t>Date Limite: 22 / 04 / 2016</t>
  </si>
  <si>
    <t xml:space="preserve">04 à 07 Mai 2016   </t>
  </si>
  <si>
    <t>www.tektonica.fil.pt</t>
  </si>
  <si>
    <t>Les demandes lors de l'assemblage et de réalisation a augmenté de 30%. Le retrait des services demandés devrait être fait pour le 4ème jour avant la période de mise en place - à compter de ce jour, il n'y aura pas de remboursement de la somme versée</t>
  </si>
  <si>
    <t>Las solicitudes efectuadas durante el período de montaje y realización provocarán un incremento de un 30%. La renuncia de los servicios solicitados sólo se podrá hacer hasta el 4º día antes del período de montaje, a partir de esa fecha no habrá lugar a la devolución del pago</t>
  </si>
  <si>
    <t>Requisições durante a montagem e realização tem um agravamento de 30%. A desistência de serviços solicitados só poderá ser feita até ao 4º dia antes do período de montagem - a partir desta data não haverá lugar à devolução do valor pago</t>
  </si>
  <si>
    <t>Requisitions during the setting-up and realization have a penalty of 30%. The cancellation of requested services will only be accepted up until the 4th day before the setting up period - after that we will be unable to refund you</t>
  </si>
</sst>
</file>

<file path=xl/styles.xml><?xml version="1.0" encoding="utf-8"?>
<styleSheet xmlns="http://schemas.openxmlformats.org/spreadsheetml/2006/main">
  <numFmts count="1">
    <numFmt numFmtId="164" formatCode="dd\ \/\ mm\ \/\ yyyy"/>
  </numFmts>
  <fonts count="63">
    <font>
      <sz val="10"/>
      <name val="Arial"/>
    </font>
    <font>
      <sz val="10"/>
      <color theme="1"/>
      <name val="Bookman Old Style"/>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9"/>
      <name val="Calibri"/>
      <family val="2"/>
    </font>
    <font>
      <b/>
      <u/>
      <sz val="8"/>
      <color theme="3"/>
      <name val="Calibri"/>
      <family val="2"/>
    </font>
    <font>
      <sz val="8"/>
      <color theme="3"/>
      <name val="Calibri"/>
      <family val="2"/>
    </font>
    <font>
      <i/>
      <sz val="8"/>
      <color theme="3"/>
      <name val="Calibri"/>
      <family val="2"/>
    </font>
    <font>
      <sz val="8"/>
      <name val="Calibri"/>
      <family val="2"/>
    </font>
    <font>
      <sz val="7"/>
      <color theme="0" tint="-0.499984740745262"/>
      <name val="Calibri"/>
      <family val="2"/>
    </font>
    <font>
      <sz val="10"/>
      <name val="Calibri"/>
      <family val="2"/>
    </font>
    <font>
      <sz val="8"/>
      <color rgb="FFFF0000"/>
      <name val="Calibri"/>
      <family val="2"/>
    </font>
    <font>
      <u/>
      <sz val="10"/>
      <color theme="10"/>
      <name val="Arial"/>
      <family val="2"/>
    </font>
    <font>
      <sz val="8"/>
      <color rgb="FF1F497D"/>
      <name val="Calibri"/>
      <family val="2"/>
    </font>
    <font>
      <b/>
      <sz val="8"/>
      <color rgb="FF1F497D"/>
      <name val="Calibri"/>
      <family val="2"/>
    </font>
    <font>
      <b/>
      <sz val="8"/>
      <color theme="3"/>
      <name val="Calibri"/>
      <family val="2"/>
      <scheme val="minor"/>
    </font>
    <font>
      <b/>
      <sz val="8"/>
      <color theme="3"/>
      <name val="Calibri"/>
      <family val="2"/>
    </font>
    <font>
      <sz val="8"/>
      <color theme="3"/>
      <name val="Calibri"/>
      <family val="2"/>
      <scheme val="minor"/>
    </font>
    <font>
      <sz val="8"/>
      <color theme="3"/>
      <name val="Arial"/>
      <family val="2"/>
    </font>
    <font>
      <b/>
      <u/>
      <sz val="8"/>
      <color theme="3"/>
      <name val="Calibri"/>
      <family val="2"/>
      <scheme val="minor"/>
    </font>
    <font>
      <sz val="8"/>
      <color rgb="FF1F497D"/>
      <name val="Calibri"/>
      <family val="2"/>
      <scheme val="minor"/>
    </font>
    <font>
      <b/>
      <sz val="9"/>
      <color theme="3"/>
      <name val="Calibri"/>
      <family val="2"/>
    </font>
    <font>
      <b/>
      <sz val="8"/>
      <color rgb="FFFF0000"/>
      <name val="Calibri"/>
      <family val="2"/>
    </font>
    <font>
      <b/>
      <sz val="8"/>
      <name val="Calibri"/>
      <family val="2"/>
    </font>
    <font>
      <sz val="8"/>
      <color theme="0"/>
      <name val="Calibri"/>
      <family val="2"/>
    </font>
    <font>
      <sz val="8"/>
      <color theme="0" tint="-0.499984740745262"/>
      <name val="Calibri"/>
      <family val="2"/>
    </font>
    <font>
      <sz val="10"/>
      <name val="Calibri"/>
      <family val="2"/>
      <scheme val="minor"/>
    </font>
    <font>
      <b/>
      <sz val="8"/>
      <color rgb="FFFF0000"/>
      <name val="Rockwell Extra Bold"/>
      <family val="1"/>
    </font>
    <font>
      <sz val="8"/>
      <name val="Arial"/>
      <family val="2"/>
    </font>
    <font>
      <sz val="8"/>
      <color theme="9" tint="-0.249977111117893"/>
      <name val="Calibri"/>
      <family val="2"/>
      <scheme val="minor"/>
    </font>
    <font>
      <sz val="8"/>
      <color theme="9" tint="-0.249977111117893"/>
      <name val="Calibri"/>
      <family val="2"/>
    </font>
    <font>
      <sz val="7"/>
      <name val="Calibri"/>
      <family val="2"/>
    </font>
    <font>
      <sz val="8"/>
      <color theme="0"/>
      <name val="Calibri"/>
      <family val="2"/>
      <scheme val="minor"/>
    </font>
    <font>
      <sz val="8"/>
      <color theme="3" tint="0.39997558519241921"/>
      <name val="Calibri"/>
      <family val="2"/>
    </font>
    <font>
      <sz val="8"/>
      <color theme="3" tint="0.39997558519241921"/>
      <name val="Calibri"/>
      <family val="2"/>
      <scheme val="minor"/>
    </font>
    <font>
      <b/>
      <u/>
      <sz val="9"/>
      <color theme="10"/>
      <name val="Calibri"/>
      <family val="2"/>
      <scheme val="minor"/>
    </font>
    <font>
      <b/>
      <sz val="12"/>
      <color rgb="FF92D050"/>
      <name val="Calibri"/>
      <family val="2"/>
    </font>
    <font>
      <b/>
      <u/>
      <sz val="8"/>
      <color rgb="FF0000FF"/>
      <name val="Calibri"/>
      <family val="2"/>
    </font>
    <font>
      <sz val="8"/>
      <color theme="1" tint="0.34998626667073579"/>
      <name val="Calibri"/>
      <family val="2"/>
    </font>
    <font>
      <b/>
      <sz val="8"/>
      <color theme="1" tint="0.34998626667073579"/>
      <name val="Calibri"/>
      <family val="2"/>
    </font>
  </fonts>
  <fills count="4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rgb="FFFFFF00"/>
        <bgColor indexed="64"/>
      </patternFill>
    </fill>
    <fill>
      <patternFill patternType="solid">
        <fgColor rgb="FFCCFF99"/>
        <bgColor indexed="64"/>
      </patternFill>
    </fill>
    <fill>
      <patternFill patternType="solid">
        <fgColor rgb="FFDDDDDD"/>
        <bgColor indexed="64"/>
      </patternFill>
    </fill>
    <fill>
      <patternFill patternType="solid">
        <fgColor theme="9" tint="0.59999389629810485"/>
        <bgColor indexed="64"/>
      </patternFill>
    </fill>
    <fill>
      <patternFill patternType="solid">
        <fgColor rgb="FFEAEAEA"/>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rgb="FF92D050"/>
      </left>
      <right style="thin">
        <color rgb="FF92D050"/>
      </right>
      <top/>
      <bottom style="thin">
        <color rgb="FF92D050"/>
      </bottom>
      <diagonal/>
    </border>
    <border>
      <left/>
      <right/>
      <top/>
      <bottom style="thin">
        <color rgb="FF92D050"/>
      </bottom>
      <diagonal/>
    </border>
    <border>
      <left/>
      <right style="thin">
        <color rgb="FF92D050"/>
      </right>
      <top/>
      <bottom/>
      <diagonal/>
    </border>
    <border>
      <left/>
      <right/>
      <top/>
      <bottom style="hair">
        <color rgb="FF92D05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3"/>
      </bottom>
      <diagonal/>
    </border>
    <border>
      <left style="thick">
        <color theme="3"/>
      </left>
      <right/>
      <top style="thick">
        <color theme="3"/>
      </top>
      <bottom/>
      <diagonal/>
    </border>
    <border>
      <left/>
      <right/>
      <top style="thick">
        <color theme="3"/>
      </top>
      <bottom/>
      <diagonal/>
    </border>
    <border>
      <left style="thick">
        <color rgb="FF92D050"/>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rgb="FF92D050"/>
      </right>
      <top/>
      <bottom style="thin">
        <color rgb="FF92D050"/>
      </bottom>
      <diagonal/>
    </border>
    <border>
      <left style="thin">
        <color rgb="FF92D050"/>
      </left>
      <right/>
      <top/>
      <bottom style="thin">
        <color rgb="FF92D05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style="medium">
        <color theme="0"/>
      </top>
      <bottom/>
      <diagonal/>
    </border>
  </borders>
  <cellStyleXfs count="86">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1" fillId="0" borderId="0"/>
    <xf numFmtId="0" fontId="35" fillId="0" borderId="0" applyNumberFormat="0" applyFill="0" applyBorder="0" applyAlignment="0" applyProtection="0">
      <alignment vertical="top"/>
      <protection locked="0"/>
    </xf>
  </cellStyleXfs>
  <cellXfs count="275">
    <xf numFmtId="0" fontId="0" fillId="0" borderId="0" xfId="0"/>
    <xf numFmtId="0" fontId="27" fillId="0" borderId="0" xfId="0" applyFont="1"/>
    <xf numFmtId="0" fontId="30" fillId="0" borderId="0" xfId="0" applyFont="1" applyAlignment="1">
      <alignment vertical="center"/>
    </xf>
    <xf numFmtId="0" fontId="31" fillId="0" borderId="0" xfId="0" applyFont="1"/>
    <xf numFmtId="0" fontId="30" fillId="0" borderId="0" xfId="0" applyFont="1" applyAlignment="1" applyProtection="1">
      <alignment vertical="center"/>
      <protection hidden="1"/>
    </xf>
    <xf numFmtId="0" fontId="30" fillId="0" borderId="0" xfId="0" applyFont="1" applyFill="1" applyAlignment="1" applyProtection="1">
      <alignment horizontal="right" vertical="center"/>
      <protection hidden="1"/>
    </xf>
    <xf numFmtId="0" fontId="30" fillId="0" borderId="0" xfId="0" applyFont="1" applyFill="1" applyAlignment="1" applyProtection="1">
      <alignment vertical="center"/>
      <protection hidden="1"/>
    </xf>
    <xf numFmtId="0" fontId="32" fillId="0" borderId="0" xfId="0" applyFont="1" applyFill="1" applyBorder="1" applyAlignment="1" applyProtection="1">
      <alignment horizontal="center"/>
      <protection hidden="1"/>
    </xf>
    <xf numFmtId="0" fontId="31" fillId="0" borderId="0" xfId="0" applyFont="1" applyAlignment="1">
      <alignment vertical="center"/>
    </xf>
    <xf numFmtId="0" fontId="40" fillId="0" borderId="0" xfId="0" applyFont="1" applyFill="1" applyBorder="1"/>
    <xf numFmtId="0" fontId="40" fillId="0" borderId="0" xfId="0" applyFont="1" applyFill="1" applyBorder="1" applyAlignment="1" applyProtection="1">
      <alignment vertical="center"/>
      <protection hidden="1"/>
    </xf>
    <xf numFmtId="0" fontId="40" fillId="0" borderId="0" xfId="83" applyFont="1" applyAlignment="1" applyProtection="1">
      <alignment horizontal="left"/>
      <protection hidden="1"/>
    </xf>
    <xf numFmtId="0" fontId="40" fillId="0" borderId="0" xfId="0" applyFont="1" applyBorder="1" applyProtection="1">
      <protection hidden="1"/>
    </xf>
    <xf numFmtId="0" fontId="40" fillId="0" borderId="0" xfId="0" applyFont="1" applyBorder="1" applyAlignment="1" applyProtection="1">
      <alignment horizontal="left"/>
      <protection hidden="1"/>
    </xf>
    <xf numFmtId="0" fontId="40" fillId="0" borderId="0" xfId="0" applyFont="1" applyBorder="1" applyAlignment="1" applyProtection="1">
      <protection hidden="1"/>
    </xf>
    <xf numFmtId="0" fontId="41" fillId="0" borderId="0" xfId="0" applyFont="1"/>
    <xf numFmtId="0" fontId="7" fillId="0" borderId="0" xfId="0" applyFont="1"/>
    <xf numFmtId="0" fontId="29" fillId="0" borderId="0" xfId="0" applyFont="1" applyAlignment="1">
      <alignment vertical="center" wrapText="1"/>
    </xf>
    <xf numFmtId="0" fontId="36" fillId="0" borderId="0" xfId="0" applyFont="1" applyAlignment="1">
      <alignment vertical="center" wrapText="1"/>
    </xf>
    <xf numFmtId="0" fontId="42" fillId="0" borderId="0" xfId="0" applyFont="1" applyFill="1" applyBorder="1" applyAlignment="1">
      <alignment horizontal="center"/>
    </xf>
    <xf numFmtId="0" fontId="40" fillId="41" borderId="0" xfId="0" applyFont="1" applyFill="1" applyBorder="1" applyAlignment="1">
      <alignment horizontal="center"/>
    </xf>
    <xf numFmtId="0" fontId="40" fillId="0" borderId="0" xfId="0" applyFont="1" applyFill="1" applyBorder="1" applyAlignment="1">
      <alignment horizontal="center"/>
    </xf>
    <xf numFmtId="0" fontId="40" fillId="0" borderId="0" xfId="0" applyFont="1" applyFill="1" applyBorder="1" applyAlignment="1">
      <alignment wrapText="1"/>
    </xf>
    <xf numFmtId="0" fontId="38" fillId="0" borderId="0" xfId="0" applyFont="1" applyBorder="1" applyAlignment="1">
      <alignment vertical="center"/>
    </xf>
    <xf numFmtId="0" fontId="40" fillId="0" borderId="0" xfId="0" applyFont="1" applyFill="1" applyBorder="1" applyAlignment="1" applyProtection="1">
      <alignment horizontal="left"/>
      <protection hidden="1"/>
    </xf>
    <xf numFmtId="0" fontId="43" fillId="0" borderId="0" xfId="0" applyFont="1"/>
    <xf numFmtId="0" fontId="43" fillId="0" borderId="0" xfId="0" applyFont="1" applyBorder="1" applyAlignment="1" applyProtection="1">
      <protection hidden="1"/>
    </xf>
    <xf numFmtId="0" fontId="43" fillId="0" borderId="0" xfId="0" applyFont="1" applyAlignment="1"/>
    <xf numFmtId="0" fontId="33" fillId="0" borderId="0" xfId="0" applyFont="1" applyAlignment="1">
      <alignment vertical="center"/>
    </xf>
    <xf numFmtId="0" fontId="45" fillId="0" borderId="0" xfId="0" applyFont="1" applyBorder="1" applyAlignment="1" applyProtection="1">
      <alignment horizontal="right" wrapText="1"/>
      <protection hidden="1"/>
    </xf>
    <xf numFmtId="0" fontId="46" fillId="0" borderId="0" xfId="83" applyFont="1" applyFill="1" applyBorder="1" applyAlignment="1" applyProtection="1">
      <alignment horizontal="left"/>
      <protection hidden="1"/>
    </xf>
    <xf numFmtId="0" fontId="31" fillId="0" borderId="0" xfId="83" applyFont="1" applyFill="1" applyBorder="1" applyAlignment="1" applyProtection="1">
      <protection hidden="1"/>
    </xf>
    <xf numFmtId="0" fontId="31" fillId="0" borderId="0" xfId="0" applyFont="1" applyAlignment="1">
      <alignment vertical="top"/>
    </xf>
    <xf numFmtId="0" fontId="47" fillId="0" borderId="0" xfId="0" applyFont="1" applyFill="1" applyBorder="1" applyAlignment="1" applyProtection="1">
      <alignment horizontal="center" vertical="center"/>
      <protection hidden="1"/>
    </xf>
    <xf numFmtId="0" fontId="37" fillId="0" borderId="0" xfId="0" applyFont="1" applyBorder="1" applyAlignment="1" applyProtection="1">
      <protection hidden="1"/>
    </xf>
    <xf numFmtId="0" fontId="36" fillId="0" borderId="0" xfId="0" applyFont="1" applyBorder="1" applyAlignment="1" applyProtection="1">
      <protection hidden="1"/>
    </xf>
    <xf numFmtId="0" fontId="36" fillId="0" borderId="15" xfId="0" applyFont="1" applyBorder="1" applyAlignment="1" applyProtection="1">
      <protection hidden="1"/>
    </xf>
    <xf numFmtId="0" fontId="48" fillId="0" borderId="0" xfId="0" applyFont="1" applyFill="1" applyBorder="1" applyAlignment="1" applyProtection="1">
      <alignment horizontal="center"/>
      <protection hidden="1"/>
    </xf>
    <xf numFmtId="4" fontId="29" fillId="0" borderId="0" xfId="0" applyNumberFormat="1" applyFont="1" applyFill="1" applyBorder="1" applyProtection="1">
      <protection hidden="1"/>
    </xf>
    <xf numFmtId="0" fontId="46" fillId="0" borderId="0" xfId="0" applyFont="1" applyBorder="1" applyAlignment="1" applyProtection="1">
      <protection hidden="1"/>
    </xf>
    <xf numFmtId="0" fontId="46" fillId="0" borderId="0" xfId="0" applyFont="1" applyBorder="1" applyAlignment="1" applyProtection="1">
      <alignment horizontal="left"/>
      <protection hidden="1"/>
    </xf>
    <xf numFmtId="4" fontId="36" fillId="0" borderId="0" xfId="0" applyNumberFormat="1" applyFont="1" applyFill="1" applyBorder="1" applyAlignment="1" applyProtection="1">
      <alignment horizontal="right"/>
      <protection hidden="1"/>
    </xf>
    <xf numFmtId="0" fontId="29" fillId="0" borderId="0" xfId="0" applyFont="1" applyBorder="1" applyAlignment="1" applyProtection="1">
      <protection hidden="1"/>
    </xf>
    <xf numFmtId="0" fontId="36" fillId="0" borderId="0" xfId="0" applyFont="1" applyBorder="1" applyAlignment="1" applyProtection="1">
      <alignment horizontal="center"/>
      <protection hidden="1"/>
    </xf>
    <xf numFmtId="3" fontId="46" fillId="0" borderId="0" xfId="0" applyNumberFormat="1" applyFont="1" applyFill="1" applyBorder="1" applyAlignment="1" applyProtection="1">
      <alignment horizontal="center" vertical="center"/>
      <protection hidden="1"/>
    </xf>
    <xf numFmtId="0" fontId="29" fillId="0" borderId="0" xfId="0" applyFont="1" applyFill="1" applyBorder="1" applyAlignment="1" applyProtection="1">
      <alignment horizontal="left"/>
      <protection hidden="1"/>
    </xf>
    <xf numFmtId="3" fontId="29" fillId="0" borderId="0" xfId="0" applyNumberFormat="1" applyFont="1" applyFill="1" applyBorder="1" applyAlignment="1" applyProtection="1">
      <alignment horizontal="center" vertical="center"/>
      <protection hidden="1"/>
    </xf>
    <xf numFmtId="0" fontId="47" fillId="0" borderId="0" xfId="0" applyFont="1" applyFill="1" applyBorder="1" applyAlignment="1" applyProtection="1">
      <alignment horizontal="center"/>
      <protection hidden="1"/>
    </xf>
    <xf numFmtId="0" fontId="31" fillId="0" borderId="0" xfId="0" applyFont="1" applyBorder="1" applyAlignment="1" applyProtection="1">
      <alignment horizontal="center" vertical="top"/>
      <protection hidden="1"/>
    </xf>
    <xf numFmtId="0" fontId="36" fillId="0" borderId="0" xfId="0" applyFont="1" applyBorder="1" applyProtection="1">
      <protection hidden="1"/>
    </xf>
    <xf numFmtId="0" fontId="36" fillId="0" borderId="0" xfId="0" applyFont="1" applyFill="1" applyBorder="1" applyAlignment="1" applyProtection="1">
      <alignment horizontal="center" vertical="top"/>
      <protection hidden="1"/>
    </xf>
    <xf numFmtId="0" fontId="36" fillId="0" borderId="0" xfId="0" applyFont="1" applyBorder="1" applyAlignment="1" applyProtection="1">
      <alignment horizontal="center" vertical="top"/>
      <protection hidden="1"/>
    </xf>
    <xf numFmtId="0" fontId="36" fillId="0" borderId="0" xfId="0" applyFont="1" applyBorder="1" applyAlignment="1" applyProtection="1">
      <alignment vertical="top"/>
      <protection hidden="1"/>
    </xf>
    <xf numFmtId="0" fontId="36" fillId="0" borderId="0" xfId="0" applyFont="1" applyBorder="1" applyAlignment="1" applyProtection="1">
      <alignment horizontal="center" vertical="center" textRotation="90"/>
      <protection hidden="1"/>
    </xf>
    <xf numFmtId="0" fontId="37" fillId="0" borderId="0" xfId="0" applyFont="1" applyBorder="1" applyAlignment="1" applyProtection="1">
      <alignment vertical="top"/>
      <protection hidden="1"/>
    </xf>
    <xf numFmtId="4" fontId="37" fillId="0" borderId="0" xfId="0" applyNumberFormat="1" applyFont="1" applyFill="1" applyBorder="1" applyAlignment="1" applyProtection="1">
      <alignment horizontal="right"/>
      <protection hidden="1"/>
    </xf>
    <xf numFmtId="0" fontId="31" fillId="0" borderId="0" xfId="0" applyFont="1" applyBorder="1" applyAlignment="1" applyProtection="1">
      <alignment horizontal="center" vertical="center" textRotation="90"/>
      <protection hidden="1"/>
    </xf>
    <xf numFmtId="0" fontId="39" fillId="0" borderId="0" xfId="0" applyFont="1" applyBorder="1" applyAlignment="1" applyProtection="1">
      <alignment vertical="top"/>
      <protection hidden="1"/>
    </xf>
    <xf numFmtId="0" fontId="29" fillId="0" borderId="0" xfId="0" applyFont="1" applyBorder="1" applyAlignment="1" applyProtection="1">
      <alignment vertical="top"/>
      <protection hidden="1"/>
    </xf>
    <xf numFmtId="0" fontId="31" fillId="0" borderId="0" xfId="0" applyFont="1" applyBorder="1" applyAlignment="1" applyProtection="1">
      <alignment vertical="top"/>
      <protection hidden="1"/>
    </xf>
    <xf numFmtId="0" fontId="39" fillId="0" borderId="0" xfId="0" applyFont="1" applyBorder="1" applyAlignment="1" applyProtection="1">
      <alignment horizontal="center" vertical="top"/>
      <protection hidden="1"/>
    </xf>
    <xf numFmtId="0" fontId="40" fillId="0" borderId="0" xfId="0" applyFont="1"/>
    <xf numFmtId="0" fontId="49" fillId="0" borderId="0" xfId="0" applyFont="1"/>
    <xf numFmtId="0" fontId="40" fillId="0" borderId="17" xfId="0" applyFont="1" applyFill="1" applyBorder="1" applyAlignment="1">
      <alignment horizontal="center"/>
    </xf>
    <xf numFmtId="0" fontId="40" fillId="0" borderId="18" xfId="0" applyFont="1" applyFill="1" applyBorder="1" applyAlignment="1">
      <alignment horizontal="center"/>
    </xf>
    <xf numFmtId="0" fontId="39" fillId="0" borderId="0" xfId="0" applyFont="1" applyFill="1" applyBorder="1" applyAlignment="1" applyProtection="1">
      <alignment vertical="center"/>
      <protection hidden="1"/>
    </xf>
    <xf numFmtId="0" fontId="50" fillId="0" borderId="0" xfId="0" applyFont="1" applyBorder="1" applyAlignment="1" applyProtection="1">
      <alignment horizontal="right" wrapText="1"/>
      <protection hidden="1"/>
    </xf>
    <xf numFmtId="0" fontId="29" fillId="0" borderId="0" xfId="83" applyFont="1" applyBorder="1" applyAlignment="1" applyProtection="1">
      <protection hidden="1"/>
    </xf>
    <xf numFmtId="0" fontId="46" fillId="0" borderId="0" xfId="83" applyFont="1" applyBorder="1" applyAlignment="1" applyProtection="1">
      <protection hidden="1"/>
    </xf>
    <xf numFmtId="0" fontId="30" fillId="0" borderId="0" xfId="83" applyFont="1" applyBorder="1" applyAlignment="1" applyProtection="1">
      <alignment horizontal="right"/>
      <protection hidden="1"/>
    </xf>
    <xf numFmtId="0" fontId="40" fillId="0" borderId="0" xfId="0" applyFont="1" applyFill="1" applyBorder="1" applyAlignment="1" applyProtection="1">
      <alignment horizontal="center"/>
      <protection hidden="1"/>
    </xf>
    <xf numFmtId="0" fontId="43" fillId="0" borderId="0" xfId="0" applyFont="1" applyFill="1" applyBorder="1" applyAlignment="1" applyProtection="1">
      <protection hidden="1"/>
    </xf>
    <xf numFmtId="0" fontId="40" fillId="0" borderId="0" xfId="0" applyFont="1" applyFill="1"/>
    <xf numFmtId="0" fontId="43" fillId="0" borderId="0" xfId="0" applyFont="1" applyFill="1" applyBorder="1" applyAlignment="1" applyProtection="1">
      <alignment vertical="top"/>
      <protection hidden="1"/>
    </xf>
    <xf numFmtId="9" fontId="40" fillId="0" borderId="0" xfId="0" applyNumberFormat="1" applyFont="1" applyFill="1" applyBorder="1" applyAlignment="1" applyProtection="1">
      <alignment horizontal="center"/>
      <protection hidden="1"/>
    </xf>
    <xf numFmtId="0" fontId="43" fillId="0" borderId="0" xfId="0" applyFont="1" applyFill="1" applyAlignment="1" applyProtection="1">
      <protection hidden="1"/>
    </xf>
    <xf numFmtId="9" fontId="28" fillId="0" borderId="0" xfId="0" applyNumberFormat="1" applyFont="1" applyBorder="1" applyAlignment="1">
      <alignment horizontal="center" vertical="center"/>
    </xf>
    <xf numFmtId="0" fontId="36" fillId="0" borderId="0" xfId="0" applyFont="1" applyFill="1" applyBorder="1" applyAlignment="1" applyProtection="1">
      <alignment horizontal="justify" vertical="center"/>
      <protection hidden="1"/>
    </xf>
    <xf numFmtId="0" fontId="31" fillId="0" borderId="0" xfId="0" applyFont="1" applyFill="1"/>
    <xf numFmtId="0" fontId="40" fillId="0" borderId="0" xfId="0" applyFont="1" applyFill="1" applyBorder="1" applyAlignment="1">
      <alignment vertical="center" wrapText="1"/>
    </xf>
    <xf numFmtId="0" fontId="40" fillId="0" borderId="0" xfId="0" applyNumberFormat="1" applyFont="1" applyFill="1" applyBorder="1" applyAlignment="1">
      <alignment vertical="center" wrapText="1"/>
    </xf>
    <xf numFmtId="0" fontId="39" fillId="0" borderId="0" xfId="0" applyFont="1" applyFill="1" applyBorder="1" applyAlignment="1" applyProtection="1">
      <alignment horizontal="center"/>
      <protection hidden="1"/>
    </xf>
    <xf numFmtId="0" fontId="33" fillId="0" borderId="20" xfId="0" applyFont="1" applyBorder="1" applyAlignment="1">
      <alignment vertical="center"/>
    </xf>
    <xf numFmtId="0" fontId="33" fillId="0" borderId="21" xfId="0" applyFont="1" applyBorder="1" applyAlignment="1">
      <alignment vertical="center"/>
    </xf>
    <xf numFmtId="0" fontId="33" fillId="0" borderId="24" xfId="0" applyFont="1" applyBorder="1" applyAlignment="1">
      <alignment vertical="center"/>
    </xf>
    <xf numFmtId="0" fontId="31" fillId="0" borderId="25" xfId="0" applyFont="1" applyBorder="1"/>
    <xf numFmtId="0" fontId="39" fillId="0" borderId="25" xfId="0" applyFont="1" applyFill="1" applyBorder="1" applyAlignment="1" applyProtection="1">
      <alignment vertical="center"/>
      <protection hidden="1"/>
    </xf>
    <xf numFmtId="0" fontId="31" fillId="0" borderId="25" xfId="0" applyFont="1" applyBorder="1" applyAlignment="1"/>
    <xf numFmtId="0" fontId="31" fillId="0" borderId="0" xfId="0" applyFont="1" applyBorder="1" applyAlignment="1" applyProtection="1">
      <alignment horizontal="center" vertical="center"/>
      <protection hidden="1"/>
    </xf>
    <xf numFmtId="0" fontId="31" fillId="0" borderId="0" xfId="0" applyFont="1" applyBorder="1" applyProtection="1">
      <protection hidden="1"/>
    </xf>
    <xf numFmtId="0" fontId="39" fillId="0" borderId="0" xfId="0" applyFont="1" applyBorder="1" applyAlignment="1" applyProtection="1">
      <alignment horizontal="center" vertical="center"/>
      <protection hidden="1"/>
    </xf>
    <xf numFmtId="0" fontId="28" fillId="0" borderId="0" xfId="0" applyFont="1" applyBorder="1" applyAlignment="1">
      <alignment horizontal="center" vertical="center"/>
    </xf>
    <xf numFmtId="0" fontId="28" fillId="0" borderId="0" xfId="0" applyFont="1" applyBorder="1" applyAlignment="1" applyProtection="1">
      <alignment horizontal="right" vertical="center"/>
      <protection hidden="1"/>
    </xf>
    <xf numFmtId="9" fontId="28" fillId="0" borderId="0" xfId="0" applyNumberFormat="1" applyFont="1" applyBorder="1" applyAlignment="1">
      <alignment horizontal="right" vertical="center"/>
    </xf>
    <xf numFmtId="0" fontId="31" fillId="0" borderId="25" xfId="0" applyFont="1" applyBorder="1" applyAlignment="1">
      <alignment vertical="top"/>
    </xf>
    <xf numFmtId="0" fontId="31" fillId="0" borderId="25" xfId="0" applyFont="1" applyBorder="1" applyAlignment="1" applyProtection="1">
      <alignment vertical="top"/>
      <protection hidden="1"/>
    </xf>
    <xf numFmtId="0" fontId="31" fillId="0" borderId="25" xfId="0" applyFont="1" applyFill="1" applyBorder="1" applyAlignment="1" applyProtection="1">
      <alignment vertical="top"/>
      <protection hidden="1"/>
    </xf>
    <xf numFmtId="0" fontId="31" fillId="0" borderId="0" xfId="0" applyFont="1" applyBorder="1"/>
    <xf numFmtId="0" fontId="36" fillId="0" borderId="25" xfId="0" applyFont="1" applyBorder="1" applyAlignment="1" applyProtection="1">
      <alignment vertical="top"/>
      <protection hidden="1"/>
    </xf>
    <xf numFmtId="0" fontId="36" fillId="0" borderId="0" xfId="0" applyFont="1" applyBorder="1" applyAlignment="1" applyProtection="1">
      <alignment horizontal="center" vertical="center"/>
      <protection hidden="1"/>
    </xf>
    <xf numFmtId="0" fontId="31" fillId="0" borderId="25" xfId="0" applyFont="1" applyBorder="1" applyAlignment="1" applyProtection="1">
      <alignment vertical="center"/>
      <protection hidden="1"/>
    </xf>
    <xf numFmtId="0" fontId="31" fillId="0" borderId="0" xfId="0" applyFont="1" applyBorder="1" applyAlignment="1" applyProtection="1">
      <alignment vertical="center"/>
      <protection hidden="1"/>
    </xf>
    <xf numFmtId="0" fontId="28" fillId="0" borderId="0" xfId="0" applyFont="1" applyBorder="1" applyAlignment="1" applyProtection="1">
      <alignment vertical="center" wrapText="1"/>
      <protection hidden="1"/>
    </xf>
    <xf numFmtId="0" fontId="31" fillId="0" borderId="26" xfId="0" applyFont="1" applyBorder="1" applyAlignment="1">
      <alignment vertical="center"/>
    </xf>
    <xf numFmtId="0" fontId="31" fillId="0" borderId="28" xfId="0" applyFont="1" applyBorder="1" applyAlignment="1">
      <alignment vertical="center"/>
    </xf>
    <xf numFmtId="0" fontId="31" fillId="0" borderId="26" xfId="0" applyFont="1" applyFill="1" applyBorder="1"/>
    <xf numFmtId="0" fontId="31" fillId="0" borderId="19" xfId="0" applyFont="1" applyBorder="1" applyAlignment="1">
      <alignment vertical="center"/>
    </xf>
    <xf numFmtId="0" fontId="36" fillId="0" borderId="0" xfId="0" applyFont="1" applyBorder="1" applyAlignment="1" applyProtection="1">
      <alignment horizontal="right"/>
      <protection hidden="1"/>
    </xf>
    <xf numFmtId="0" fontId="39" fillId="0" borderId="0" xfId="0" applyFont="1" applyFill="1" applyBorder="1" applyAlignment="1">
      <alignment horizontal="center" vertical="center"/>
    </xf>
    <xf numFmtId="0" fontId="51" fillId="0" borderId="0" xfId="0" applyFont="1"/>
    <xf numFmtId="0" fontId="39" fillId="42" borderId="0" xfId="0" applyFont="1" applyFill="1" applyBorder="1" applyAlignment="1">
      <alignment horizontal="center" vertical="center"/>
    </xf>
    <xf numFmtId="0" fontId="52" fillId="0" borderId="0" xfId="0" applyFont="1" applyFill="1" applyBorder="1" applyAlignment="1">
      <alignment vertical="center" wrapText="1"/>
    </xf>
    <xf numFmtId="0" fontId="53" fillId="0" borderId="0" xfId="0" applyFont="1" applyFill="1" applyAlignment="1">
      <alignment vertical="center" wrapText="1"/>
    </xf>
    <xf numFmtId="0" fontId="29" fillId="0" borderId="0" xfId="0" applyFont="1"/>
    <xf numFmtId="0" fontId="38" fillId="42" borderId="29" xfId="0" applyFont="1" applyFill="1" applyBorder="1" applyAlignment="1">
      <alignment horizontal="center" vertical="center"/>
    </xf>
    <xf numFmtId="0" fontId="29" fillId="0" borderId="25" xfId="0" applyFont="1" applyBorder="1" applyAlignment="1" applyProtection="1">
      <alignment vertical="top"/>
      <protection hidden="1"/>
    </xf>
    <xf numFmtId="0" fontId="29" fillId="0" borderId="0" xfId="0" applyFont="1" applyFill="1" applyBorder="1" applyAlignment="1" applyProtection="1">
      <alignment horizontal="center" vertical="center"/>
      <protection hidden="1"/>
    </xf>
    <xf numFmtId="0" fontId="29" fillId="0" borderId="0" xfId="0" applyFont="1" applyBorder="1"/>
    <xf numFmtId="0" fontId="29" fillId="0" borderId="26" xfId="0" applyFont="1" applyBorder="1"/>
    <xf numFmtId="0" fontId="36" fillId="0" borderId="0" xfId="0" applyFont="1" applyFill="1" applyBorder="1" applyProtection="1">
      <protection hidden="1"/>
    </xf>
    <xf numFmtId="0" fontId="36" fillId="0" borderId="33" xfId="0" applyFont="1" applyBorder="1" applyAlignment="1" applyProtection="1">
      <protection hidden="1"/>
    </xf>
    <xf numFmtId="0" fontId="36" fillId="0" borderId="33" xfId="0" applyFont="1" applyBorder="1" applyAlignment="1" applyProtection="1">
      <alignment horizontal="right"/>
      <protection hidden="1"/>
    </xf>
    <xf numFmtId="4" fontId="36" fillId="0" borderId="33" xfId="0" applyNumberFormat="1" applyFont="1" applyBorder="1" applyAlignment="1" applyProtection="1">
      <protection hidden="1"/>
    </xf>
    <xf numFmtId="3" fontId="46" fillId="0" borderId="13" xfId="0" applyNumberFormat="1" applyFont="1" applyFill="1" applyBorder="1" applyAlignment="1" applyProtection="1">
      <alignment horizontal="center" vertical="center"/>
      <protection locked="0"/>
    </xf>
    <xf numFmtId="0" fontId="37" fillId="0" borderId="0" xfId="0" applyFont="1" applyBorder="1" applyAlignment="1"/>
    <xf numFmtId="0" fontId="40" fillId="0" borderId="30" xfId="0" applyFont="1" applyFill="1" applyBorder="1"/>
    <xf numFmtId="0" fontId="40" fillId="0" borderId="31" xfId="0" applyFont="1" applyFill="1" applyBorder="1"/>
    <xf numFmtId="0" fontId="40" fillId="0" borderId="29" xfId="0" applyFont="1" applyFill="1" applyBorder="1"/>
    <xf numFmtId="0" fontId="36" fillId="0" borderId="0" xfId="0" applyFont="1" applyBorder="1" applyAlignment="1"/>
    <xf numFmtId="9" fontId="28" fillId="0" borderId="0" xfId="0" applyNumberFormat="1" applyFont="1" applyBorder="1" applyAlignment="1">
      <alignment vertical="center"/>
    </xf>
    <xf numFmtId="0" fontId="29" fillId="0" borderId="0" xfId="0" applyFont="1" applyFill="1" applyBorder="1" applyAlignment="1" applyProtection="1">
      <alignment vertical="center"/>
      <protection hidden="1"/>
    </xf>
    <xf numFmtId="4" fontId="36" fillId="0" borderId="0" xfId="0" applyNumberFormat="1" applyFont="1" applyBorder="1" applyAlignment="1" applyProtection="1">
      <alignment vertical="center"/>
      <protection hidden="1"/>
    </xf>
    <xf numFmtId="4" fontId="37" fillId="0" borderId="38" xfId="0" applyNumberFormat="1" applyFont="1" applyFill="1" applyBorder="1" applyAlignment="1" applyProtection="1">
      <alignment vertical="center"/>
      <protection hidden="1"/>
    </xf>
    <xf numFmtId="0" fontId="38" fillId="43" borderId="29" xfId="0" applyFont="1" applyFill="1" applyBorder="1"/>
    <xf numFmtId="0" fontId="29" fillId="0" borderId="0" xfId="83" applyFont="1" applyBorder="1" applyAlignment="1" applyProtection="1">
      <alignment horizontal="left"/>
      <protection hidden="1"/>
    </xf>
    <xf numFmtId="0" fontId="31" fillId="0" borderId="0" xfId="0" applyFont="1" applyFill="1" applyBorder="1"/>
    <xf numFmtId="0" fontId="31" fillId="0" borderId="0" xfId="0" applyFont="1" applyAlignment="1"/>
    <xf numFmtId="0" fontId="31" fillId="0" borderId="0" xfId="0" applyFont="1" applyBorder="1" applyAlignment="1"/>
    <xf numFmtId="0" fontId="31" fillId="0" borderId="26" xfId="0" applyFont="1" applyBorder="1" applyAlignment="1"/>
    <xf numFmtId="0" fontId="31" fillId="0" borderId="26" xfId="0" applyFont="1" applyBorder="1"/>
    <xf numFmtId="0" fontId="31" fillId="0" borderId="0" xfId="0" applyFont="1" applyBorder="1" applyAlignment="1">
      <alignment vertical="top"/>
    </xf>
    <xf numFmtId="0" fontId="31" fillId="0" borderId="26" xfId="0" applyFont="1" applyBorder="1" applyAlignment="1">
      <alignment vertical="top"/>
    </xf>
    <xf numFmtId="0" fontId="32" fillId="0" borderId="0" xfId="0" applyFont="1" applyFill="1" applyBorder="1" applyAlignment="1">
      <alignment horizontal="center"/>
    </xf>
    <xf numFmtId="0" fontId="36" fillId="0" borderId="0" xfId="0" applyFont="1" applyBorder="1"/>
    <xf numFmtId="0" fontId="36" fillId="0" borderId="0" xfId="0" applyFont="1"/>
    <xf numFmtId="0" fontId="36" fillId="0" borderId="0" xfId="0" applyFont="1" applyFill="1" applyBorder="1"/>
    <xf numFmtId="0" fontId="36" fillId="0" borderId="33" xfId="0" applyFont="1" applyBorder="1"/>
    <xf numFmtId="0" fontId="36" fillId="0" borderId="26" xfId="0" applyFont="1" applyBorder="1"/>
    <xf numFmtId="0" fontId="36" fillId="0" borderId="0" xfId="0" applyFont="1" applyBorder="1" applyAlignment="1">
      <alignment vertical="top"/>
    </xf>
    <xf numFmtId="0" fontId="36" fillId="0" borderId="26" xfId="0" applyFont="1" applyBorder="1" applyAlignment="1">
      <alignment vertical="top"/>
    </xf>
    <xf numFmtId="0" fontId="36" fillId="0" borderId="0" xfId="0" applyFont="1" applyAlignment="1">
      <alignment vertical="top"/>
    </xf>
    <xf numFmtId="0" fontId="31" fillId="0" borderId="0" xfId="0" applyFont="1" applyAlignment="1" applyProtection="1">
      <alignment horizontal="center" vertical="center"/>
      <protection hidden="1"/>
    </xf>
    <xf numFmtId="0" fontId="31" fillId="0" borderId="0" xfId="0" applyFont="1" applyProtection="1">
      <protection hidden="1"/>
    </xf>
    <xf numFmtId="0" fontId="31" fillId="0" borderId="0" xfId="0" applyFont="1" applyAlignment="1" applyProtection="1">
      <alignment horizontal="center"/>
      <protection hidden="1"/>
    </xf>
    <xf numFmtId="0" fontId="31" fillId="0" borderId="0" xfId="0" applyFont="1" applyAlignment="1">
      <alignment horizontal="center" vertical="center"/>
    </xf>
    <xf numFmtId="0" fontId="31" fillId="0" borderId="0" xfId="0" applyFont="1" applyAlignment="1">
      <alignment horizontal="center"/>
    </xf>
    <xf numFmtId="0" fontId="54" fillId="0" borderId="0" xfId="0" applyFont="1" applyAlignment="1">
      <alignment horizontal="center"/>
    </xf>
    <xf numFmtId="0" fontId="31" fillId="0" borderId="0" xfId="83" applyFont="1" applyAlignment="1">
      <alignment horizontal="center" vertical="center"/>
    </xf>
    <xf numFmtId="9" fontId="29" fillId="0" borderId="0" xfId="83" applyNumberFormat="1" applyFont="1" applyBorder="1" applyAlignment="1" applyProtection="1">
      <protection hidden="1"/>
    </xf>
    <xf numFmtId="9" fontId="55" fillId="0" borderId="0" xfId="0" applyNumberFormat="1" applyFont="1" applyBorder="1" applyAlignment="1">
      <alignment horizontal="left"/>
    </xf>
    <xf numFmtId="0" fontId="47" fillId="0" borderId="0" xfId="0" applyFont="1" applyBorder="1" applyProtection="1">
      <protection hidden="1"/>
    </xf>
    <xf numFmtId="9" fontId="28" fillId="0" borderId="0" xfId="0" applyNumberFormat="1" applyFont="1" applyBorder="1" applyAlignment="1">
      <alignment horizontal="left" vertical="center"/>
    </xf>
    <xf numFmtId="0" fontId="39" fillId="0" borderId="0" xfId="0" applyFont="1" applyBorder="1" applyAlignment="1" applyProtection="1">
      <alignment horizontal="center"/>
      <protection hidden="1"/>
    </xf>
    <xf numFmtId="0" fontId="29" fillId="0" borderId="0" xfId="83" applyFont="1" applyAlignment="1" applyProtection="1">
      <alignment horizontal="left"/>
      <protection hidden="1"/>
    </xf>
    <xf numFmtId="0" fontId="29" fillId="0" borderId="0" xfId="0" applyFont="1" applyBorder="1" applyProtection="1">
      <protection hidden="1"/>
    </xf>
    <xf numFmtId="9" fontId="29" fillId="0" borderId="0" xfId="0" applyNumberFormat="1" applyFont="1" applyFill="1" applyBorder="1" applyAlignment="1">
      <alignment horizontal="left"/>
    </xf>
    <xf numFmtId="0" fontId="31" fillId="0" borderId="0" xfId="0" applyFont="1" applyBorder="1" applyAlignment="1">
      <alignment vertical="center"/>
    </xf>
    <xf numFmtId="0" fontId="27" fillId="0" borderId="0" xfId="0" applyFont="1" applyBorder="1"/>
    <xf numFmtId="0" fontId="30" fillId="0" borderId="0" xfId="0" applyFont="1" applyBorder="1" applyAlignment="1">
      <alignment vertical="center"/>
    </xf>
    <xf numFmtId="0" fontId="36" fillId="0" borderId="32" xfId="0" applyFont="1" applyBorder="1" applyAlignment="1" applyProtection="1">
      <alignment horizontal="center" vertical="top"/>
      <protection hidden="1"/>
    </xf>
    <xf numFmtId="0" fontId="31" fillId="0" borderId="34" xfId="0" applyFont="1" applyBorder="1"/>
    <xf numFmtId="0" fontId="31" fillId="0" borderId="36" xfId="0" applyFont="1" applyBorder="1"/>
    <xf numFmtId="0" fontId="36" fillId="0" borderId="39" xfId="0" applyFont="1" applyBorder="1"/>
    <xf numFmtId="0" fontId="36" fillId="0" borderId="26" xfId="0" applyFont="1" applyFill="1" applyBorder="1"/>
    <xf numFmtId="3" fontId="38" fillId="42" borderId="0" xfId="0" applyNumberFormat="1" applyFont="1" applyFill="1" applyBorder="1" applyAlignment="1">
      <alignment horizontal="center"/>
    </xf>
    <xf numFmtId="0" fontId="40" fillId="43" borderId="0" xfId="0" applyFont="1" applyFill="1" applyBorder="1" applyAlignment="1">
      <alignment horizontal="center"/>
    </xf>
    <xf numFmtId="0" fontId="40" fillId="43" borderId="42" xfId="0" applyFont="1" applyFill="1" applyBorder="1" applyAlignment="1">
      <alignment horizontal="center"/>
    </xf>
    <xf numFmtId="0" fontId="40" fillId="43" borderId="43" xfId="0" applyFont="1" applyFill="1" applyBorder="1" applyAlignment="1">
      <alignment horizontal="center"/>
    </xf>
    <xf numFmtId="0" fontId="40" fillId="43" borderId="44" xfId="0" applyFont="1" applyFill="1" applyBorder="1" applyAlignment="1">
      <alignment horizontal="center"/>
    </xf>
    <xf numFmtId="0" fontId="40" fillId="43" borderId="45" xfId="0" applyFont="1" applyFill="1" applyBorder="1" applyAlignment="1">
      <alignment horizontal="center"/>
    </xf>
    <xf numFmtId="0" fontId="40" fillId="44" borderId="0" xfId="0" applyFont="1" applyFill="1" applyBorder="1" applyAlignment="1">
      <alignment horizontal="center"/>
    </xf>
    <xf numFmtId="0" fontId="42" fillId="44" borderId="0" xfId="0" applyFont="1" applyFill="1" applyBorder="1" applyAlignment="1">
      <alignment horizontal="center"/>
    </xf>
    <xf numFmtId="0" fontId="38" fillId="42" borderId="0" xfId="0" applyFont="1" applyFill="1" applyBorder="1" applyAlignment="1">
      <alignment horizontal="center"/>
    </xf>
    <xf numFmtId="3" fontId="38" fillId="41" borderId="0" xfId="0" applyNumberFormat="1" applyFont="1" applyFill="1" applyBorder="1" applyAlignment="1">
      <alignment horizontal="center"/>
    </xf>
    <xf numFmtId="0" fontId="42" fillId="41" borderId="0" xfId="0" applyFont="1" applyFill="1" applyBorder="1" applyAlignment="1">
      <alignment horizontal="center"/>
    </xf>
    <xf numFmtId="0" fontId="28" fillId="0" borderId="0" xfId="0" applyFont="1" applyBorder="1" applyAlignment="1" applyProtection="1">
      <alignment horizontal="center" vertical="center"/>
      <protection hidden="1"/>
    </xf>
    <xf numFmtId="2" fontId="36" fillId="0" borderId="0" xfId="0" applyNumberFormat="1" applyFont="1" applyFill="1" applyBorder="1" applyAlignment="1" applyProtection="1">
      <alignment horizontal="center"/>
      <protection hidden="1"/>
    </xf>
    <xf numFmtId="4" fontId="36" fillId="0" borderId="0" xfId="0" applyNumberFormat="1" applyFont="1" applyFill="1" applyBorder="1" applyAlignment="1" applyProtection="1">
      <alignment horizontal="center"/>
      <protection hidden="1"/>
    </xf>
    <xf numFmtId="4" fontId="29" fillId="0" borderId="0" xfId="0" applyNumberFormat="1" applyFont="1" applyFill="1" applyBorder="1" applyAlignment="1" applyProtection="1">
      <alignment horizontal="center"/>
      <protection hidden="1"/>
    </xf>
    <xf numFmtId="0" fontId="31" fillId="0" borderId="0" xfId="0" applyFont="1" applyBorder="1" applyAlignment="1">
      <alignment horizontal="center" vertical="top"/>
    </xf>
    <xf numFmtId="0" fontId="39" fillId="0" borderId="0" xfId="0" applyFont="1" applyFill="1" applyBorder="1" applyAlignment="1" applyProtection="1">
      <alignment horizontal="center" vertical="center"/>
      <protection hidden="1"/>
    </xf>
    <xf numFmtId="2" fontId="29" fillId="0" borderId="0" xfId="0" applyNumberFormat="1" applyFont="1" applyFill="1" applyBorder="1" applyAlignment="1" applyProtection="1">
      <alignment horizontal="center" vertical="center"/>
      <protection hidden="1"/>
    </xf>
    <xf numFmtId="0" fontId="56" fillId="0" borderId="0" xfId="0" applyNumberFormat="1" applyFont="1" applyFill="1" applyBorder="1" applyAlignment="1">
      <alignment vertical="center" wrapText="1"/>
    </xf>
    <xf numFmtId="0" fontId="29" fillId="43" borderId="31" xfId="0" applyFont="1" applyFill="1" applyBorder="1" applyAlignment="1">
      <alignment horizontal="center"/>
    </xf>
    <xf numFmtId="0" fontId="29" fillId="0" borderId="0" xfId="0" applyFont="1" applyFill="1" applyBorder="1" applyAlignment="1" applyProtection="1">
      <alignment horizontal="left" vertical="center"/>
      <protection hidden="1"/>
    </xf>
    <xf numFmtId="3" fontId="40" fillId="0" borderId="0" xfId="0" applyNumberFormat="1" applyFont="1" applyFill="1" applyBorder="1" applyAlignment="1">
      <alignment horizontal="left"/>
    </xf>
    <xf numFmtId="0" fontId="39" fillId="43" borderId="0" xfId="0" applyFont="1" applyFill="1" applyBorder="1" applyAlignment="1" applyProtection="1">
      <alignment horizontal="center" vertical="center"/>
      <protection hidden="1"/>
    </xf>
    <xf numFmtId="0" fontId="40" fillId="43" borderId="30" xfId="0" applyFont="1" applyFill="1" applyBorder="1" applyAlignment="1" applyProtection="1">
      <alignment horizontal="center"/>
      <protection hidden="1"/>
    </xf>
    <xf numFmtId="0" fontId="40" fillId="43" borderId="30" xfId="0" applyFont="1" applyFill="1" applyBorder="1" applyAlignment="1">
      <alignment horizontal="center"/>
    </xf>
    <xf numFmtId="0" fontId="40" fillId="0" borderId="29" xfId="0" applyFont="1" applyBorder="1"/>
    <xf numFmtId="0" fontId="40" fillId="0" borderId="30" xfId="0" applyFont="1" applyBorder="1"/>
    <xf numFmtId="0" fontId="40" fillId="0" borderId="31" xfId="0" applyFont="1" applyBorder="1"/>
    <xf numFmtId="0" fontId="40" fillId="0" borderId="29" xfId="0" applyFont="1" applyFill="1" applyBorder="1" applyAlignment="1">
      <alignment wrapText="1"/>
    </xf>
    <xf numFmtId="0" fontId="40" fillId="0" borderId="30" xfId="0" applyFont="1" applyFill="1" applyBorder="1" applyAlignment="1">
      <alignment wrapText="1"/>
    </xf>
    <xf numFmtId="0" fontId="40" fillId="0" borderId="31" xfId="0" applyFont="1" applyFill="1" applyBorder="1" applyAlignment="1">
      <alignment wrapText="1"/>
    </xf>
    <xf numFmtId="9" fontId="40" fillId="0" borderId="0" xfId="0" applyNumberFormat="1" applyFont="1" applyFill="1" applyBorder="1" applyAlignment="1" applyProtection="1">
      <alignment horizontal="left"/>
      <protection hidden="1"/>
    </xf>
    <xf numFmtId="9" fontId="39" fillId="43" borderId="0" xfId="0" applyNumberFormat="1" applyFont="1" applyFill="1" applyBorder="1" applyAlignment="1" applyProtection="1">
      <alignment horizontal="center" vertical="center"/>
      <protection hidden="1"/>
    </xf>
    <xf numFmtId="0" fontId="40" fillId="43" borderId="0" xfId="0" applyFont="1" applyFill="1" applyBorder="1"/>
    <xf numFmtId="0" fontId="39" fillId="43" borderId="0" xfId="0" applyFont="1" applyFill="1" applyBorder="1" applyAlignment="1" applyProtection="1">
      <alignment horizontal="center" vertical="center" wrapText="1"/>
      <protection hidden="1"/>
    </xf>
    <xf numFmtId="0" fontId="41" fillId="0" borderId="0" xfId="0" applyFont="1" applyAlignment="1">
      <alignment wrapText="1"/>
    </xf>
    <xf numFmtId="0" fontId="56" fillId="0" borderId="0" xfId="0" applyFont="1" applyAlignment="1">
      <alignment vertical="center" wrapText="1"/>
    </xf>
    <xf numFmtId="0" fontId="57" fillId="0" borderId="0" xfId="0" applyFont="1" applyAlignment="1">
      <alignment wrapText="1"/>
    </xf>
    <xf numFmtId="0" fontId="39" fillId="43" borderId="0" xfId="0" applyFont="1" applyFill="1" applyBorder="1" applyAlignment="1" applyProtection="1">
      <alignment horizontal="left" vertical="center" wrapText="1"/>
      <protection hidden="1"/>
    </xf>
    <xf numFmtId="0" fontId="39" fillId="0" borderId="0" xfId="0" applyFont="1" applyBorder="1" applyAlignment="1" applyProtection="1">
      <alignment horizontal="center"/>
      <protection hidden="1"/>
    </xf>
    <xf numFmtId="0" fontId="29" fillId="0" borderId="0" xfId="0" applyNumberFormat="1" applyFont="1" applyBorder="1" applyAlignment="1" applyProtection="1">
      <alignment horizontal="left"/>
      <protection hidden="1"/>
    </xf>
    <xf numFmtId="0" fontId="31" fillId="0" borderId="46" xfId="0" applyFont="1" applyBorder="1" applyAlignment="1" applyProtection="1">
      <protection hidden="1"/>
    </xf>
    <xf numFmtId="0" fontId="50" fillId="0" borderId="47" xfId="0" applyFont="1" applyBorder="1" applyAlignment="1" applyProtection="1">
      <alignment horizontal="right" wrapText="1"/>
      <protection hidden="1"/>
    </xf>
    <xf numFmtId="9" fontId="29" fillId="0" borderId="47" xfId="83" applyNumberFormat="1" applyFont="1" applyBorder="1" applyAlignment="1" applyProtection="1">
      <protection hidden="1"/>
    </xf>
    <xf numFmtId="0" fontId="46" fillId="0" borderId="47" xfId="83" applyFont="1" applyFill="1" applyBorder="1" applyAlignment="1" applyProtection="1">
      <alignment horizontal="center"/>
      <protection hidden="1"/>
    </xf>
    <xf numFmtId="0" fontId="29" fillId="0" borderId="47" xfId="0" applyFont="1" applyBorder="1" applyAlignment="1" applyProtection="1">
      <alignment horizontal="center"/>
      <protection hidden="1"/>
    </xf>
    <xf numFmtId="0" fontId="46" fillId="0" borderId="47" xfId="0" applyFont="1" applyBorder="1" applyAlignment="1" applyProtection="1">
      <alignment horizontal="center"/>
      <protection hidden="1"/>
    </xf>
    <xf numFmtId="0" fontId="31" fillId="0" borderId="47" xfId="0" applyFont="1" applyBorder="1" applyAlignment="1" applyProtection="1">
      <protection hidden="1"/>
    </xf>
    <xf numFmtId="0" fontId="31" fillId="0" borderId="48" xfId="0" applyFont="1" applyBorder="1" applyAlignment="1"/>
    <xf numFmtId="0" fontId="31" fillId="0" borderId="27" xfId="0" applyFont="1" applyBorder="1" applyAlignment="1" applyProtection="1">
      <alignment vertical="center"/>
      <protection hidden="1"/>
    </xf>
    <xf numFmtId="0" fontId="31" fillId="0" borderId="19" xfId="0" applyFont="1" applyBorder="1" applyAlignment="1" applyProtection="1">
      <alignment vertical="center"/>
      <protection hidden="1"/>
    </xf>
    <xf numFmtId="0" fontId="34" fillId="0" borderId="19" xfId="0" applyFont="1" applyBorder="1" applyAlignment="1" applyProtection="1">
      <alignment vertical="center" wrapText="1"/>
      <protection hidden="1"/>
    </xf>
    <xf numFmtId="0" fontId="29" fillId="0" borderId="19" xfId="0" applyFont="1" applyBorder="1" applyAlignment="1" applyProtection="1">
      <alignment vertical="center"/>
      <protection hidden="1"/>
    </xf>
    <xf numFmtId="9" fontId="36" fillId="0" borderId="0" xfId="0" applyNumberFormat="1" applyFont="1" applyBorder="1" applyAlignment="1" applyProtection="1">
      <alignment horizontal="center" vertical="center"/>
      <protection hidden="1"/>
    </xf>
    <xf numFmtId="0" fontId="39" fillId="0" borderId="0" xfId="0" applyFont="1" applyBorder="1" applyAlignment="1" applyProtection="1">
      <alignment horizontal="center" vertical="top"/>
      <protection locked="0"/>
    </xf>
    <xf numFmtId="0" fontId="46" fillId="0" borderId="0" xfId="0" applyFont="1" applyBorder="1" applyAlignment="1" applyProtection="1">
      <alignment horizontal="center" vertical="top"/>
      <protection locked="0"/>
    </xf>
    <xf numFmtId="0" fontId="37" fillId="0" borderId="38" xfId="0" applyFont="1" applyBorder="1" applyAlignment="1" applyProtection="1">
      <alignment horizontal="center" vertical="center"/>
      <protection hidden="1"/>
    </xf>
    <xf numFmtId="22" fontId="29" fillId="0" borderId="0" xfId="0" applyNumberFormat="1" applyFont="1" applyFill="1" applyBorder="1" applyAlignment="1" applyProtection="1">
      <alignment vertical="center"/>
      <protection hidden="1"/>
    </xf>
    <xf numFmtId="164" fontId="39" fillId="0" borderId="38" xfId="0" applyNumberFormat="1" applyFont="1" applyBorder="1" applyAlignment="1">
      <alignment horizontal="center" vertical="center"/>
    </xf>
    <xf numFmtId="0" fontId="29" fillId="0" borderId="37" xfId="0" applyFont="1" applyFill="1" applyBorder="1" applyAlignment="1" applyProtection="1">
      <alignment horizontal="right" vertical="center"/>
      <protection hidden="1"/>
    </xf>
    <xf numFmtId="0" fontId="29" fillId="0" borderId="38" xfId="0" applyFont="1" applyFill="1" applyBorder="1" applyAlignment="1" applyProtection="1">
      <alignment horizontal="right" vertical="center"/>
      <protection hidden="1"/>
    </xf>
    <xf numFmtId="0" fontId="46" fillId="0" borderId="16" xfId="0" applyFont="1" applyBorder="1" applyAlignment="1" applyProtection="1">
      <alignment horizontal="center" vertical="top"/>
      <protection locked="0"/>
    </xf>
    <xf numFmtId="0" fontId="47" fillId="0" borderId="0" xfId="0" applyFont="1" applyBorder="1" applyAlignment="1" applyProtection="1">
      <alignment horizontal="left" vertical="top"/>
      <protection hidden="1"/>
    </xf>
    <xf numFmtId="0" fontId="46" fillId="0" borderId="14" xfId="0" applyFont="1" applyBorder="1" applyAlignment="1" applyProtection="1">
      <alignment horizontal="center"/>
      <protection locked="0"/>
    </xf>
    <xf numFmtId="0" fontId="39" fillId="0" borderId="14" xfId="0" applyFont="1" applyFill="1" applyBorder="1" applyAlignment="1" applyProtection="1">
      <alignment horizontal="center"/>
      <protection locked="0"/>
    </xf>
    <xf numFmtId="9" fontId="28" fillId="0" borderId="0" xfId="0" applyNumberFormat="1" applyFont="1" applyBorder="1" applyAlignment="1">
      <alignment horizontal="left" vertical="center"/>
    </xf>
    <xf numFmtId="0" fontId="39" fillId="0" borderId="0" xfId="0" applyFont="1" applyBorder="1" applyAlignment="1" applyProtection="1">
      <alignment horizontal="center"/>
      <protection hidden="1"/>
    </xf>
    <xf numFmtId="0" fontId="39" fillId="0" borderId="16" xfId="0" applyFont="1" applyBorder="1" applyAlignment="1" applyProtection="1">
      <alignment horizontal="center" vertical="top"/>
      <protection locked="0"/>
    </xf>
    <xf numFmtId="0" fontId="36" fillId="0" borderId="35" xfId="0" applyFont="1" applyBorder="1" applyAlignment="1" applyProtection="1">
      <alignment horizontal="right" vertical="center"/>
      <protection hidden="1"/>
    </xf>
    <xf numFmtId="0" fontId="36" fillId="0" borderId="0" xfId="0" applyFont="1" applyBorder="1" applyAlignment="1" applyProtection="1">
      <alignment horizontal="right" vertical="center"/>
      <protection hidden="1"/>
    </xf>
    <xf numFmtId="0" fontId="46" fillId="0" borderId="41"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6" fillId="0" borderId="40" xfId="0" applyFont="1" applyBorder="1" applyAlignment="1" applyProtection="1">
      <alignment horizontal="center" vertical="center"/>
      <protection locked="0"/>
    </xf>
    <xf numFmtId="0" fontId="59" fillId="0" borderId="25" xfId="0" applyFont="1" applyBorder="1" applyAlignment="1" applyProtection="1">
      <alignment horizontal="center" vertical="center" wrapText="1"/>
      <protection hidden="1"/>
    </xf>
    <xf numFmtId="0" fontId="59" fillId="0" borderId="0" xfId="0" applyFont="1" applyBorder="1" applyAlignment="1" applyProtection="1">
      <alignment horizontal="center" vertical="center" wrapText="1"/>
      <protection hidden="1"/>
    </xf>
    <xf numFmtId="0" fontId="59" fillId="0" borderId="26" xfId="0" applyFont="1" applyBorder="1" applyAlignment="1" applyProtection="1">
      <alignment horizontal="center" vertical="center" wrapText="1"/>
      <protection hidden="1"/>
    </xf>
    <xf numFmtId="0" fontId="44" fillId="45" borderId="21" xfId="0" applyFont="1" applyFill="1" applyBorder="1" applyAlignment="1">
      <alignment horizontal="center" vertical="center"/>
    </xf>
    <xf numFmtId="0" fontId="39" fillId="0" borderId="22" xfId="0" applyFont="1" applyBorder="1" applyAlignment="1" applyProtection="1">
      <alignment horizontal="center" vertical="center"/>
      <protection locked="0"/>
    </xf>
    <xf numFmtId="0" fontId="39" fillId="0" borderId="23" xfId="0" applyFont="1" applyBorder="1" applyAlignment="1" applyProtection="1">
      <alignment horizontal="center" vertical="center"/>
      <protection locked="0"/>
    </xf>
    <xf numFmtId="0" fontId="46" fillId="0" borderId="16" xfId="83" applyFont="1" applyFill="1" applyBorder="1" applyAlignment="1" applyProtection="1">
      <alignment horizontal="center"/>
      <protection locked="0"/>
    </xf>
    <xf numFmtId="0" fontId="44" fillId="0" borderId="25" xfId="0" applyFont="1" applyBorder="1" applyAlignment="1" applyProtection="1">
      <alignment horizontal="center" vertical="center"/>
      <protection hidden="1"/>
    </xf>
    <xf numFmtId="0" fontId="44" fillId="0" borderId="0" xfId="0" applyFont="1" applyBorder="1" applyAlignment="1" applyProtection="1">
      <alignment horizontal="center" vertical="center"/>
      <protection hidden="1"/>
    </xf>
    <xf numFmtId="0" fontId="44" fillId="0" borderId="26" xfId="0" applyFont="1" applyBorder="1" applyAlignment="1" applyProtection="1">
      <alignment horizontal="center" vertical="center"/>
      <protection hidden="1"/>
    </xf>
    <xf numFmtId="0" fontId="39" fillId="0" borderId="25" xfId="0" applyFont="1" applyBorder="1" applyAlignment="1">
      <alignment horizontal="right" vertical="top"/>
    </xf>
    <xf numFmtId="0" fontId="39" fillId="0" borderId="0" xfId="0" applyFont="1" applyBorder="1" applyAlignment="1">
      <alignment horizontal="right" vertical="top"/>
    </xf>
    <xf numFmtId="0" fontId="39" fillId="0" borderId="26" xfId="0" applyFont="1" applyBorder="1" applyAlignment="1">
      <alignment horizontal="right" vertical="top"/>
    </xf>
    <xf numFmtId="49" fontId="46" fillId="0" borderId="16" xfId="83" applyNumberFormat="1" applyFont="1" applyBorder="1" applyAlignment="1" applyProtection="1">
      <alignment horizontal="center"/>
      <protection locked="0"/>
    </xf>
    <xf numFmtId="0" fontId="44" fillId="45" borderId="25" xfId="0" applyFont="1" applyFill="1" applyBorder="1" applyAlignment="1" applyProtection="1">
      <alignment vertical="justify"/>
      <protection hidden="1"/>
    </xf>
    <xf numFmtId="0" fontId="39" fillId="45" borderId="0" xfId="0" applyFont="1" applyFill="1" applyBorder="1" applyAlignment="1" applyProtection="1">
      <alignment horizontal="center" vertical="center" wrapText="1"/>
      <protection hidden="1"/>
    </xf>
    <xf numFmtId="0" fontId="44" fillId="45" borderId="26" xfId="0" applyFont="1" applyFill="1" applyBorder="1" applyAlignment="1" applyProtection="1">
      <alignment vertical="justify"/>
      <protection hidden="1"/>
    </xf>
    <xf numFmtId="0" fontId="61" fillId="46" borderId="0" xfId="0" applyFont="1" applyFill="1" applyBorder="1" applyAlignment="1" applyProtection="1">
      <alignment horizontal="left" vertical="center"/>
      <protection hidden="1"/>
    </xf>
    <xf numFmtId="0" fontId="62" fillId="46" borderId="0" xfId="0" applyFont="1" applyFill="1" applyBorder="1" applyAlignment="1" applyProtection="1">
      <alignment horizontal="left" vertical="center"/>
      <protection hidden="1"/>
    </xf>
    <xf numFmtId="0" fontId="61" fillId="46" borderId="0" xfId="0" applyFont="1" applyFill="1" applyBorder="1" applyAlignment="1">
      <alignment horizontal="left"/>
    </xf>
    <xf numFmtId="0" fontId="61" fillId="46" borderId="0" xfId="0" applyFont="1" applyFill="1" applyBorder="1" applyAlignment="1" applyProtection="1">
      <alignment horizontal="justify" vertical="center"/>
      <protection hidden="1"/>
    </xf>
    <xf numFmtId="0" fontId="62" fillId="46" borderId="0" xfId="0" applyFont="1" applyFill="1" applyBorder="1" applyAlignment="1" applyProtection="1">
      <alignment horizontal="left"/>
      <protection hidden="1"/>
    </xf>
    <xf numFmtId="0" fontId="58" fillId="46" borderId="0" xfId="85" applyFont="1" applyFill="1" applyBorder="1" applyAlignment="1" applyProtection="1">
      <alignment horizontal="center" vertical="center"/>
      <protection locked="0"/>
    </xf>
    <xf numFmtId="0" fontId="60" fillId="46" borderId="49" xfId="85" applyFont="1" applyFill="1" applyBorder="1" applyAlignment="1" applyProtection="1">
      <alignment horizontal="center" vertical="center"/>
      <protection locked="0"/>
    </xf>
    <xf numFmtId="9" fontId="62" fillId="46" borderId="0" xfId="0" applyNumberFormat="1" applyFont="1" applyFill="1" applyBorder="1" applyAlignment="1" applyProtection="1">
      <alignment horizontal="center" vertical="center"/>
      <protection hidden="1"/>
    </xf>
    <xf numFmtId="0" fontId="61" fillId="46" borderId="0" xfId="0" applyFont="1" applyFill="1" applyBorder="1" applyAlignment="1" applyProtection="1">
      <alignment horizontal="center" vertical="center"/>
      <protection hidden="1"/>
    </xf>
    <xf numFmtId="0" fontId="61" fillId="46" borderId="49" xfId="0" applyFont="1" applyFill="1" applyBorder="1" applyAlignment="1" applyProtection="1">
      <alignment horizontal="center"/>
      <protection hidden="1"/>
    </xf>
    <xf numFmtId="9" fontId="62" fillId="46" borderId="19" xfId="0" applyNumberFormat="1" applyFont="1" applyFill="1" applyBorder="1" applyAlignment="1" applyProtection="1">
      <alignment horizontal="center" vertical="center"/>
      <protection hidden="1"/>
    </xf>
  </cellXfs>
  <cellStyles count="86">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5" builtinId="8"/>
    <cellStyle name="Input" xfId="36" builtinId="20" customBuiltin="1"/>
    <cellStyle name="Linked Cell" xfId="37" builtinId="24" customBuiltin="1"/>
    <cellStyle name="Neutral" xfId="38" builtinId="28" customBuiltin="1"/>
    <cellStyle name="Normal" xfId="0" builtinId="0"/>
    <cellStyle name="Normal 2" xfId="83"/>
    <cellStyle name="Normal 3" xfId="84"/>
    <cellStyle name="Note" xfId="39" builtinId="10" customBuiltin="1"/>
    <cellStyle name="Output" xfId="40" builtinId="21" customBuiltin="1"/>
    <cellStyle name="SAPBEXaggData" xfId="41"/>
    <cellStyle name="SAPBEXaggDataEmph" xfId="42"/>
    <cellStyle name="SAPBEXaggItem" xfId="43"/>
    <cellStyle name="SAPBEXaggItemX" xfId="44"/>
    <cellStyle name="SAPBEXchaText" xfId="45"/>
    <cellStyle name="SAPBEXexcBad7" xfId="46"/>
    <cellStyle name="SAPBEXexcBad8" xfId="47"/>
    <cellStyle name="SAPBEXexcBad9" xfId="48"/>
    <cellStyle name="SAPBEXexcCritical4" xfId="49"/>
    <cellStyle name="SAPBEXexcCritical5" xfId="50"/>
    <cellStyle name="SAPBEXexcCritical6" xfId="51"/>
    <cellStyle name="SAPBEXexcGood1" xfId="52"/>
    <cellStyle name="SAPBEXexcGood2" xfId="53"/>
    <cellStyle name="SAPBEXexcGood3" xfId="54"/>
    <cellStyle name="SAPBEXfilterDrill" xfId="55"/>
    <cellStyle name="SAPBEXfilterItem" xfId="56"/>
    <cellStyle name="SAPBEXfilterText" xfId="57"/>
    <cellStyle name="SAPBEXformats" xfId="58"/>
    <cellStyle name="SAPBEXheaderItem" xfId="59"/>
    <cellStyle name="SAPBEXheaderText" xfId="60"/>
    <cellStyle name="SAPBEXHLevel0" xfId="61"/>
    <cellStyle name="SAPBEXHLevel0X" xfId="62"/>
    <cellStyle name="SAPBEXHLevel1" xfId="63"/>
    <cellStyle name="SAPBEXHLevel1X" xfId="64"/>
    <cellStyle name="SAPBEXHLevel2" xfId="65"/>
    <cellStyle name="SAPBEXHLevel2X" xfId="66"/>
    <cellStyle name="SAPBEXHLevel3" xfId="67"/>
    <cellStyle name="SAPBEXHLevel3X" xfId="68"/>
    <cellStyle name="SAPBEXinputData" xfId="69"/>
    <cellStyle name="SAPBEXresData" xfId="70"/>
    <cellStyle name="SAPBEXresDataEmph" xfId="71"/>
    <cellStyle name="SAPBEXresItem" xfId="72"/>
    <cellStyle name="SAPBEXresItemX" xfId="73"/>
    <cellStyle name="SAPBEXstdData" xfId="74"/>
    <cellStyle name="SAPBEXstdDataEmph" xfId="75"/>
    <cellStyle name="SAPBEXstdItem" xfId="76"/>
    <cellStyle name="SAPBEXstdItemX" xfId="77"/>
    <cellStyle name="SAPBEXtitle" xfId="78"/>
    <cellStyle name="SAPBEXundefined" xfId="79"/>
    <cellStyle name="Sheet Title" xfId="80"/>
    <cellStyle name="Total" xfId="81" builtinId="25" customBuiltin="1"/>
    <cellStyle name="Warning Text" xfId="82" builtinId="11" customBuiltin="1"/>
  </cellStyles>
  <dxfs count="0"/>
  <tableStyles count="0" defaultTableStyle="TableStyleMedium9" defaultPivotStyle="PivotStyleLight16"/>
  <colors>
    <mruColors>
      <color rgb="FFEAEAEA"/>
      <color rgb="FFCCFF99"/>
      <color rgb="FFDDDDDD"/>
      <color rgb="FF0000FF"/>
      <color rgb="FF1F497D"/>
      <color rgb="FFFFFFCC"/>
      <color rgb="FF33ED56"/>
      <color rgb="FF0000CC"/>
      <color rgb="FFD3D3D3"/>
      <color rgb="FF00808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76201</xdr:rowOff>
    </xdr:from>
    <xdr:to>
      <xdr:col>3</xdr:col>
      <xdr:colOff>279900</xdr:colOff>
      <xdr:row>4</xdr:row>
      <xdr:rowOff>80894</xdr:rowOff>
    </xdr:to>
    <xdr:pic>
      <xdr:nvPicPr>
        <xdr:cNvPr id="9" name="Picture 8" descr="FIL.JPG"/>
        <xdr:cNvPicPr>
          <a:picLocks noChangeAspect="1"/>
        </xdr:cNvPicPr>
      </xdr:nvPicPr>
      <xdr:blipFill>
        <a:blip xmlns:r="http://schemas.openxmlformats.org/officeDocument/2006/relationships" r:embed="rId1" cstate="print"/>
        <a:stretch>
          <a:fillRect/>
        </a:stretch>
      </xdr:blipFill>
      <xdr:spPr>
        <a:xfrm>
          <a:off x="57150" y="76201"/>
          <a:ext cx="1080000" cy="690493"/>
        </a:xfrm>
        <a:prstGeom prst="rect">
          <a:avLst/>
        </a:prstGeom>
      </xdr:spPr>
    </xdr:pic>
    <xdr:clientData/>
  </xdr:twoCellAnchor>
  <xdr:twoCellAnchor editAs="oneCell">
    <xdr:from>
      <xdr:col>12</xdr:col>
      <xdr:colOff>123825</xdr:colOff>
      <xdr:row>66</xdr:row>
      <xdr:rowOff>114304</xdr:rowOff>
    </xdr:from>
    <xdr:to>
      <xdr:col>18</xdr:col>
      <xdr:colOff>111150</xdr:colOff>
      <xdr:row>70</xdr:row>
      <xdr:rowOff>80483</xdr:rowOff>
    </xdr:to>
    <xdr:pic>
      <xdr:nvPicPr>
        <xdr:cNvPr id="6" name="Picture 5" descr="Fundação_AIP_FIL.JPG"/>
        <xdr:cNvPicPr>
          <a:picLocks noChangeAspect="1"/>
        </xdr:cNvPicPr>
      </xdr:nvPicPr>
      <xdr:blipFill>
        <a:blip xmlns:r="http://schemas.openxmlformats.org/officeDocument/2006/relationships" r:embed="rId2" cstate="print"/>
        <a:stretch>
          <a:fillRect/>
        </a:stretch>
      </xdr:blipFill>
      <xdr:spPr>
        <a:xfrm>
          <a:off x="4410075" y="9867904"/>
          <a:ext cx="2340000" cy="556729"/>
        </a:xfrm>
        <a:prstGeom prst="rect">
          <a:avLst/>
        </a:prstGeom>
      </xdr:spPr>
    </xdr:pic>
    <xdr:clientData/>
  </xdr:twoCellAnchor>
  <xdr:twoCellAnchor editAs="oneCell">
    <xdr:from>
      <xdr:col>14</xdr:col>
      <xdr:colOff>104775</xdr:colOff>
      <xdr:row>1</xdr:row>
      <xdr:rowOff>104776</xdr:rowOff>
    </xdr:from>
    <xdr:to>
      <xdr:col>18</xdr:col>
      <xdr:colOff>134100</xdr:colOff>
      <xdr:row>3</xdr:row>
      <xdr:rowOff>160614</xdr:rowOff>
    </xdr:to>
    <xdr:pic>
      <xdr:nvPicPr>
        <xdr:cNvPr id="4" name="Picture 3" descr="Tektonica_2.JPG"/>
        <xdr:cNvPicPr>
          <a:picLocks noChangeAspect="1"/>
        </xdr:cNvPicPr>
      </xdr:nvPicPr>
      <xdr:blipFill>
        <a:blip xmlns:r="http://schemas.openxmlformats.org/officeDocument/2006/relationships" r:embed="rId3" cstate="print"/>
        <a:stretch>
          <a:fillRect/>
        </a:stretch>
      </xdr:blipFill>
      <xdr:spPr>
        <a:xfrm>
          <a:off x="5153025" y="304801"/>
          <a:ext cx="1620000" cy="379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9525" cmpd="sng">
          <a:solidFill>
            <a:schemeClr val="lt1">
              <a:shade val="50000"/>
            </a:schemeClr>
          </a:solidFill>
        </a:ln>
      </a:spPr>
      <a:bodyPr wrap="square" rtlCol="0" anchor="t"/>
      <a:lstStyle>
        <a:defPPr>
          <a:defRPr sz="800" b="1" u="sng">
            <a:solidFill>
              <a:schemeClr val="tx2"/>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ektonica.fil.pt/" TargetMode="External"/><Relationship Id="rId1" Type="http://schemas.openxmlformats.org/officeDocument/2006/relationships/hyperlink" Target="mailto:servifil@aip.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enableFormatConditionsCalculation="0"/>
  <dimension ref="A1:S121"/>
  <sheetViews>
    <sheetView showGridLines="0" tabSelected="1" zoomScaleNormal="100" workbookViewId="0">
      <selection activeCell="M1" sqref="M1:N1"/>
    </sheetView>
  </sheetViews>
  <sheetFormatPr defaultColWidth="3.28515625" defaultRowHeight="11.25"/>
  <cols>
    <col min="1" max="1" width="2.7109375" style="3" customWidth="1"/>
    <col min="2" max="2" width="4.42578125" style="154" customWidth="1"/>
    <col min="3" max="9" width="5.7109375" style="3" customWidth="1"/>
    <col min="10" max="10" width="5.7109375" style="156" customWidth="1"/>
    <col min="11" max="14" width="5.7109375" style="3" customWidth="1"/>
    <col min="15" max="15" width="7.140625" style="3" customWidth="1"/>
    <col min="16" max="16" width="5.7109375" style="3" customWidth="1"/>
    <col min="17" max="17" width="8" style="3" customWidth="1"/>
    <col min="18" max="18" width="3" style="3" customWidth="1"/>
    <col min="19" max="19" width="2.7109375" style="97" customWidth="1"/>
    <col min="20" max="16384" width="3.28515625" style="3"/>
  </cols>
  <sheetData>
    <row r="1" spans="1:19" s="28" customFormat="1" ht="15.75" customHeight="1" thickTop="1" thickBot="1">
      <c r="A1" s="82"/>
      <c r="B1" s="83"/>
      <c r="C1" s="83"/>
      <c r="D1" s="83"/>
      <c r="E1" s="250" t="s">
        <v>114</v>
      </c>
      <c r="F1" s="250"/>
      <c r="G1" s="250"/>
      <c r="H1" s="250"/>
      <c r="I1" s="250"/>
      <c r="J1" s="250"/>
      <c r="K1" s="250"/>
      <c r="L1" s="250"/>
      <c r="M1" s="251" t="s">
        <v>20</v>
      </c>
      <c r="N1" s="252"/>
      <c r="O1" s="83"/>
      <c r="P1" s="83"/>
      <c r="Q1" s="83"/>
      <c r="R1" s="83"/>
      <c r="S1" s="84"/>
    </row>
    <row r="2" spans="1:19" ht="12.75" customHeight="1" thickTop="1">
      <c r="A2" s="247" t="str">
        <f>TV!$Q$30</f>
        <v>VIGILÂNCIA | HOSPEDEIRAS</v>
      </c>
      <c r="B2" s="248"/>
      <c r="C2" s="248"/>
      <c r="D2" s="248"/>
      <c r="E2" s="248"/>
      <c r="F2" s="248"/>
      <c r="G2" s="248"/>
      <c r="H2" s="248"/>
      <c r="I2" s="248"/>
      <c r="J2" s="248"/>
      <c r="K2" s="248"/>
      <c r="L2" s="248"/>
      <c r="M2" s="248"/>
      <c r="N2" s="248"/>
      <c r="O2" s="248"/>
      <c r="P2" s="248"/>
      <c r="Q2" s="248"/>
      <c r="R2" s="248"/>
      <c r="S2" s="249"/>
    </row>
    <row r="3" spans="1:19" ht="12.75" customHeight="1">
      <c r="A3" s="247"/>
      <c r="B3" s="248"/>
      <c r="C3" s="248"/>
      <c r="D3" s="248"/>
      <c r="E3" s="248"/>
      <c r="F3" s="248"/>
      <c r="G3" s="248"/>
      <c r="H3" s="248"/>
      <c r="I3" s="248"/>
      <c r="J3" s="248"/>
      <c r="K3" s="248"/>
      <c r="L3" s="248"/>
      <c r="M3" s="248"/>
      <c r="N3" s="248"/>
      <c r="O3" s="248"/>
      <c r="P3" s="248"/>
      <c r="Q3" s="248"/>
      <c r="R3" s="248"/>
      <c r="S3" s="249"/>
    </row>
    <row r="4" spans="1:19" ht="12.75" customHeight="1">
      <c r="A4" s="254" t="str">
        <f>TV!$Q$1</f>
        <v>Prazo de Inscrição: 22 / 04 / 2016</v>
      </c>
      <c r="B4" s="255"/>
      <c r="C4" s="255"/>
      <c r="D4" s="255"/>
      <c r="E4" s="255"/>
      <c r="F4" s="255"/>
      <c r="G4" s="255"/>
      <c r="H4" s="255"/>
      <c r="I4" s="255"/>
      <c r="J4" s="255"/>
      <c r="K4" s="255"/>
      <c r="L4" s="255"/>
      <c r="M4" s="255"/>
      <c r="N4" s="255"/>
      <c r="O4" s="255"/>
      <c r="P4" s="255"/>
      <c r="Q4" s="255"/>
      <c r="R4" s="255"/>
      <c r="S4" s="256"/>
    </row>
    <row r="5" spans="1:19" ht="12.75" customHeight="1">
      <c r="A5" s="257" t="str">
        <f>TV!$S$1</f>
        <v xml:space="preserve">04 a 07 de Maio 2016    </v>
      </c>
      <c r="B5" s="258"/>
      <c r="C5" s="258"/>
      <c r="D5" s="258"/>
      <c r="E5" s="258"/>
      <c r="F5" s="258"/>
      <c r="G5" s="258"/>
      <c r="H5" s="258"/>
      <c r="I5" s="258"/>
      <c r="J5" s="258"/>
      <c r="K5" s="258"/>
      <c r="L5" s="258"/>
      <c r="M5" s="258"/>
      <c r="N5" s="258"/>
      <c r="O5" s="258"/>
      <c r="P5" s="258"/>
      <c r="Q5" s="258"/>
      <c r="R5" s="258"/>
      <c r="S5" s="259"/>
    </row>
    <row r="6" spans="1:19" s="1" customFormat="1" ht="12" customHeight="1">
      <c r="A6" s="261"/>
      <c r="B6" s="262" t="str">
        <f>'TV2'!$A$3</f>
        <v>Requisições durante a montagem e realização tem um agravamento de 30%. A desistência de serviços solicitados só poderá ser feita até ao 4º dia antes do período de montagem - a partir desta data não haverá lugar à devolução do valor pago</v>
      </c>
      <c r="C6" s="262"/>
      <c r="D6" s="262"/>
      <c r="E6" s="262"/>
      <c r="F6" s="262"/>
      <c r="G6" s="262"/>
      <c r="H6" s="262"/>
      <c r="I6" s="262"/>
      <c r="J6" s="262"/>
      <c r="K6" s="262"/>
      <c r="L6" s="262"/>
      <c r="M6" s="262"/>
      <c r="N6" s="262"/>
      <c r="O6" s="262"/>
      <c r="P6" s="262"/>
      <c r="Q6" s="262"/>
      <c r="R6" s="262"/>
      <c r="S6" s="263"/>
    </row>
    <row r="7" spans="1:19" s="1" customFormat="1" ht="12">
      <c r="A7" s="261"/>
      <c r="B7" s="262"/>
      <c r="C7" s="262"/>
      <c r="D7" s="262"/>
      <c r="E7" s="262"/>
      <c r="F7" s="262"/>
      <c r="G7" s="262"/>
      <c r="H7" s="262"/>
      <c r="I7" s="262"/>
      <c r="J7" s="262"/>
      <c r="K7" s="262"/>
      <c r="L7" s="262"/>
      <c r="M7" s="262"/>
      <c r="N7" s="262"/>
      <c r="O7" s="262"/>
      <c r="P7" s="262"/>
      <c r="Q7" s="262"/>
      <c r="R7" s="262"/>
      <c r="S7" s="263"/>
    </row>
    <row r="8" spans="1:19" s="78" customFormat="1">
      <c r="A8" s="86"/>
      <c r="B8" s="65"/>
      <c r="C8" s="65"/>
      <c r="D8" s="65"/>
      <c r="E8" s="65"/>
      <c r="F8" s="65"/>
      <c r="G8" s="65"/>
      <c r="H8" s="135"/>
      <c r="I8" s="66" t="s">
        <v>12</v>
      </c>
      <c r="J8" s="65" t="str">
        <f>TV!$Q$35</f>
        <v>Campos Obrigatórios</v>
      </c>
      <c r="K8" s="65"/>
      <c r="L8" s="65"/>
      <c r="M8" s="65"/>
      <c r="N8" s="65"/>
      <c r="O8" s="65"/>
      <c r="P8" s="65"/>
      <c r="Q8" s="135"/>
      <c r="R8" s="135"/>
      <c r="S8" s="105"/>
    </row>
    <row r="9" spans="1:19" s="136" customFormat="1" ht="12.75" customHeight="1">
      <c r="A9" s="87"/>
      <c r="B9" s="66" t="s">
        <v>12</v>
      </c>
      <c r="C9" s="67" t="str">
        <f>TV!$M$7</f>
        <v>Nº Contribuinte:</v>
      </c>
      <c r="D9" s="67"/>
      <c r="E9" s="137"/>
      <c r="F9" s="260"/>
      <c r="G9" s="260"/>
      <c r="H9" s="260"/>
      <c r="I9" s="260"/>
      <c r="J9" s="260"/>
      <c r="K9" s="68"/>
      <c r="L9" s="68"/>
      <c r="M9" s="69"/>
      <c r="N9" s="69"/>
      <c r="O9" s="69"/>
      <c r="P9" s="69"/>
      <c r="Q9" s="69"/>
      <c r="R9" s="69"/>
      <c r="S9" s="138"/>
    </row>
    <row r="10" spans="1:19" s="136" customFormat="1" ht="13.5" customHeight="1">
      <c r="A10" s="87"/>
      <c r="B10" s="66" t="s">
        <v>12</v>
      </c>
      <c r="C10" s="158" t="str">
        <f>TV!$M$35</f>
        <v>Empresa:</v>
      </c>
      <c r="D10" s="137"/>
      <c r="E10" s="253"/>
      <c r="F10" s="253"/>
      <c r="G10" s="253"/>
      <c r="H10" s="253"/>
      <c r="I10" s="253"/>
      <c r="J10" s="253"/>
      <c r="K10" s="253"/>
      <c r="L10" s="253"/>
      <c r="M10" s="253"/>
      <c r="N10" s="253"/>
      <c r="O10" s="253"/>
      <c r="P10" s="253"/>
      <c r="Q10" s="253"/>
      <c r="R10" s="137"/>
      <c r="S10" s="138"/>
    </row>
    <row r="11" spans="1:19" s="136" customFormat="1" ht="12" thickBot="1">
      <c r="A11" s="215"/>
      <c r="B11" s="216"/>
      <c r="C11" s="217"/>
      <c r="D11" s="218"/>
      <c r="E11" s="218"/>
      <c r="F11" s="218"/>
      <c r="G11" s="218"/>
      <c r="H11" s="218"/>
      <c r="I11" s="218"/>
      <c r="J11" s="218"/>
      <c r="K11" s="218"/>
      <c r="L11" s="218"/>
      <c r="M11" s="216"/>
      <c r="N11" s="219"/>
      <c r="O11" s="220"/>
      <c r="P11" s="220"/>
      <c r="Q11" s="220"/>
      <c r="R11" s="221"/>
      <c r="S11" s="222"/>
    </row>
    <row r="12" spans="1:19">
      <c r="A12" s="87"/>
      <c r="B12" s="29"/>
      <c r="C12" s="134"/>
      <c r="D12" s="134"/>
      <c r="E12" s="134"/>
      <c r="F12" s="30"/>
      <c r="G12" s="30"/>
      <c r="H12" s="30"/>
      <c r="I12" s="30"/>
      <c r="J12" s="30"/>
      <c r="K12" s="30"/>
      <c r="L12" s="30"/>
      <c r="M12" s="30"/>
      <c r="N12" s="30"/>
      <c r="O12" s="30"/>
      <c r="P12" s="31"/>
      <c r="Q12" s="97"/>
      <c r="R12" s="97"/>
      <c r="S12" s="138"/>
    </row>
    <row r="13" spans="1:19">
      <c r="A13" s="87"/>
      <c r="B13" s="29"/>
      <c r="C13" s="134"/>
      <c r="D13" s="134"/>
      <c r="E13" s="134"/>
      <c r="F13" s="30"/>
      <c r="G13" s="30"/>
      <c r="H13" s="30"/>
      <c r="I13" s="30"/>
      <c r="J13" s="30"/>
      <c r="K13" s="30"/>
      <c r="L13" s="30"/>
      <c r="M13" s="30"/>
      <c r="N13" s="30"/>
      <c r="O13" s="30"/>
      <c r="P13" s="31"/>
      <c r="Q13" s="97"/>
      <c r="R13" s="97"/>
      <c r="S13" s="138"/>
    </row>
    <row r="14" spans="1:19">
      <c r="A14" s="87"/>
      <c r="B14" s="29"/>
      <c r="C14" s="134"/>
      <c r="D14" s="134"/>
      <c r="E14" s="134"/>
      <c r="F14" s="30"/>
      <c r="G14" s="30"/>
      <c r="H14" s="30"/>
      <c r="I14" s="30"/>
      <c r="J14" s="30"/>
      <c r="K14" s="30"/>
      <c r="L14" s="30"/>
      <c r="M14" s="30"/>
      <c r="N14" s="30"/>
      <c r="O14" s="30"/>
      <c r="P14" s="31"/>
      <c r="Q14" s="97"/>
      <c r="R14" s="97"/>
      <c r="S14" s="138"/>
    </row>
    <row r="15" spans="1:19">
      <c r="A15" s="85"/>
      <c r="B15" s="88"/>
      <c r="C15" s="89"/>
      <c r="D15" s="89"/>
      <c r="E15" s="89"/>
      <c r="F15" s="90"/>
      <c r="G15" s="90"/>
      <c r="H15" s="91" t="str">
        <f>TV!$M$30</f>
        <v>Quant.</v>
      </c>
      <c r="I15" s="90"/>
      <c r="J15" s="92"/>
      <c r="K15" s="239" t="str">
        <f>TV!$O$8</f>
        <v>Nº Horas</v>
      </c>
      <c r="L15" s="239"/>
      <c r="M15" s="97"/>
      <c r="O15" s="185" t="s">
        <v>13</v>
      </c>
      <c r="P15" s="97"/>
      <c r="Q15" s="93" t="str">
        <f>TV!$O$4</f>
        <v>Valor</v>
      </c>
      <c r="R15" s="97"/>
      <c r="S15" s="138"/>
    </row>
    <row r="16" spans="1:19" ht="4.5" customHeight="1">
      <c r="A16" s="85"/>
      <c r="B16" s="88"/>
      <c r="C16" s="89"/>
      <c r="D16" s="89"/>
      <c r="E16" s="89"/>
      <c r="F16" s="90"/>
      <c r="G16" s="90"/>
      <c r="H16" s="91"/>
      <c r="I16" s="90"/>
      <c r="J16" s="92"/>
      <c r="K16" s="161"/>
      <c r="L16" s="161"/>
      <c r="M16" s="97"/>
      <c r="O16" s="185"/>
      <c r="P16" s="97"/>
      <c r="Q16" s="93"/>
      <c r="R16" s="97"/>
      <c r="S16" s="139"/>
    </row>
    <row r="17" spans="1:19">
      <c r="A17" s="94"/>
      <c r="B17" s="33"/>
      <c r="C17" s="34" t="str">
        <f>TV!$Q$11</f>
        <v xml:space="preserve">VIGILÂNCIA </v>
      </c>
      <c r="D17" s="97"/>
      <c r="E17" s="34"/>
      <c r="F17" s="35"/>
      <c r="G17" s="36"/>
      <c r="H17" s="123"/>
      <c r="I17" s="59"/>
      <c r="J17" s="7" t="s">
        <v>2</v>
      </c>
      <c r="K17" s="123"/>
      <c r="L17" s="97"/>
      <c r="M17" s="97"/>
      <c r="O17" s="186">
        <v>12.2</v>
      </c>
      <c r="P17" s="97"/>
      <c r="Q17" s="38">
        <f>SUM(H17*K17)*O17</f>
        <v>0</v>
      </c>
      <c r="R17" s="97"/>
      <c r="S17" s="139"/>
    </row>
    <row r="18" spans="1:19">
      <c r="A18" s="94"/>
      <c r="B18" s="33"/>
      <c r="C18" s="34"/>
      <c r="D18" s="97"/>
      <c r="E18" s="34"/>
      <c r="F18" s="35"/>
      <c r="G18" s="35"/>
      <c r="H18" s="35"/>
      <c r="I18" s="35"/>
      <c r="J18" s="35"/>
      <c r="K18" s="35"/>
      <c r="L18" s="35"/>
      <c r="M18" s="35"/>
      <c r="N18" s="35"/>
      <c r="O18" s="35"/>
      <c r="P18" s="35"/>
      <c r="Q18" s="35"/>
      <c r="R18" s="97"/>
      <c r="S18" s="139"/>
    </row>
    <row r="19" spans="1:19">
      <c r="A19" s="94"/>
      <c r="B19" s="33"/>
      <c r="C19" s="39"/>
      <c r="D19" s="35" t="str">
        <f>TV!$Q$15</f>
        <v>Observações:</v>
      </c>
      <c r="E19" s="35"/>
      <c r="F19" s="237"/>
      <c r="G19" s="237"/>
      <c r="H19" s="237"/>
      <c r="I19" s="237"/>
      <c r="J19" s="237"/>
      <c r="K19" s="237"/>
      <c r="L19" s="237"/>
      <c r="M19" s="237"/>
      <c r="N19" s="237"/>
      <c r="O19" s="237"/>
      <c r="P19" s="237"/>
      <c r="Q19" s="237"/>
      <c r="R19" s="97"/>
      <c r="S19" s="139"/>
    </row>
    <row r="20" spans="1:19" ht="5.25" customHeight="1">
      <c r="A20" s="95"/>
      <c r="B20" s="33"/>
      <c r="C20" s="39"/>
      <c r="D20" s="35"/>
      <c r="E20" s="35"/>
      <c r="F20" s="40"/>
      <c r="G20" s="40"/>
      <c r="H20" s="40"/>
      <c r="I20" s="40"/>
      <c r="J20" s="40"/>
      <c r="K20" s="40"/>
      <c r="L20" s="40"/>
      <c r="M20" s="40"/>
      <c r="N20" s="40"/>
      <c r="O20" s="40"/>
      <c r="P20" s="59"/>
      <c r="Q20" s="97"/>
      <c r="R20" s="97"/>
      <c r="S20" s="139"/>
    </row>
    <row r="21" spans="1:19" ht="12.75" customHeight="1">
      <c r="A21" s="95"/>
      <c r="B21" s="33"/>
      <c r="C21" s="264" t="str">
        <f>'TV2'!$A$8</f>
        <v>Tem por função garantir a segurança dos produtos expostos no Stand.</v>
      </c>
      <c r="D21" s="264"/>
      <c r="E21" s="264"/>
      <c r="F21" s="264"/>
      <c r="G21" s="264"/>
      <c r="H21" s="264"/>
      <c r="I21" s="264"/>
      <c r="J21" s="264"/>
      <c r="K21" s="264"/>
      <c r="L21" s="264"/>
      <c r="M21" s="264"/>
      <c r="N21" s="264"/>
      <c r="O21" s="264"/>
      <c r="P21" s="264"/>
      <c r="Q21" s="264"/>
      <c r="R21" s="97"/>
      <c r="S21" s="139"/>
    </row>
    <row r="22" spans="1:19" ht="12.75" customHeight="1">
      <c r="A22" s="95"/>
      <c r="B22" s="33"/>
      <c r="C22" s="265" t="str">
        <f>'TV2'!$A$13</f>
        <v xml:space="preserve">Período mínimo de contratação: </v>
      </c>
      <c r="D22" s="265"/>
      <c r="E22" s="265"/>
      <c r="F22" s="265"/>
      <c r="G22" s="265"/>
      <c r="H22" s="265"/>
      <c r="I22" s="265"/>
      <c r="J22" s="265"/>
      <c r="K22" s="265"/>
      <c r="L22" s="265"/>
      <c r="M22" s="265"/>
      <c r="N22" s="265"/>
      <c r="O22" s="265"/>
      <c r="P22" s="265"/>
      <c r="Q22" s="265"/>
      <c r="R22" s="97"/>
      <c r="S22" s="139"/>
    </row>
    <row r="23" spans="1:19" s="113" customFormat="1" ht="12.75" customHeight="1">
      <c r="A23" s="115"/>
      <c r="B23" s="116"/>
      <c r="C23" s="266" t="str">
        <f>'TV2'!$A$18</f>
        <v>Segurança durante o dia - 1 dia de realização da Feira</v>
      </c>
      <c r="D23" s="266"/>
      <c r="E23" s="266"/>
      <c r="F23" s="266"/>
      <c r="G23" s="266"/>
      <c r="H23" s="266"/>
      <c r="I23" s="266"/>
      <c r="J23" s="266"/>
      <c r="K23" s="266"/>
      <c r="L23" s="266"/>
      <c r="M23" s="266"/>
      <c r="N23" s="266"/>
      <c r="O23" s="266"/>
      <c r="P23" s="266"/>
      <c r="Q23" s="266"/>
      <c r="R23" s="117"/>
      <c r="S23" s="118"/>
    </row>
    <row r="24" spans="1:19" s="113" customFormat="1" ht="12.75" customHeight="1">
      <c r="A24" s="115"/>
      <c r="B24" s="116"/>
      <c r="C24" s="266" t="str">
        <f>'TV2'!$A$23</f>
        <v>Segurança durante a Noite - Da hora de encerramento até à hora de realização.</v>
      </c>
      <c r="D24" s="266"/>
      <c r="E24" s="266"/>
      <c r="F24" s="266"/>
      <c r="G24" s="266"/>
      <c r="H24" s="266"/>
      <c r="I24" s="266"/>
      <c r="J24" s="266"/>
      <c r="K24" s="266"/>
      <c r="L24" s="266"/>
      <c r="M24" s="266"/>
      <c r="N24" s="266"/>
      <c r="O24" s="266"/>
      <c r="P24" s="266"/>
      <c r="Q24" s="266"/>
      <c r="R24" s="117"/>
      <c r="S24" s="118"/>
    </row>
    <row r="25" spans="1:19" ht="12.75" customHeight="1">
      <c r="A25" s="95"/>
      <c r="B25" s="33"/>
      <c r="C25" s="267" t="str">
        <f>'TV2'!$A$28</f>
        <v>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v>
      </c>
      <c r="D25" s="267"/>
      <c r="E25" s="267"/>
      <c r="F25" s="267"/>
      <c r="G25" s="267"/>
      <c r="H25" s="267"/>
      <c r="I25" s="267"/>
      <c r="J25" s="267"/>
      <c r="K25" s="267"/>
      <c r="L25" s="267"/>
      <c r="M25" s="267"/>
      <c r="N25" s="267"/>
      <c r="O25" s="267"/>
      <c r="P25" s="267"/>
      <c r="Q25" s="267"/>
      <c r="R25" s="97"/>
      <c r="S25" s="139"/>
    </row>
    <row r="26" spans="1:19" ht="12.75" customHeight="1">
      <c r="A26" s="95"/>
      <c r="B26" s="33"/>
      <c r="C26" s="267"/>
      <c r="D26" s="267"/>
      <c r="E26" s="267"/>
      <c r="F26" s="267"/>
      <c r="G26" s="267"/>
      <c r="H26" s="267"/>
      <c r="I26" s="267"/>
      <c r="J26" s="267"/>
      <c r="K26" s="267"/>
      <c r="L26" s="267"/>
      <c r="M26" s="267"/>
      <c r="N26" s="267"/>
      <c r="O26" s="267"/>
      <c r="P26" s="267"/>
      <c r="Q26" s="267"/>
      <c r="R26" s="97"/>
      <c r="S26" s="139"/>
    </row>
    <row r="27" spans="1:19" ht="12.75" customHeight="1">
      <c r="A27" s="95"/>
      <c r="B27" s="33"/>
      <c r="C27" s="267"/>
      <c r="D27" s="267"/>
      <c r="E27" s="267"/>
      <c r="F27" s="267"/>
      <c r="G27" s="267"/>
      <c r="H27" s="267"/>
      <c r="I27" s="267"/>
      <c r="J27" s="267"/>
      <c r="K27" s="267"/>
      <c r="L27" s="267"/>
      <c r="M27" s="267"/>
      <c r="N27" s="267"/>
      <c r="O27" s="267"/>
      <c r="P27" s="267"/>
      <c r="Q27" s="267"/>
      <c r="R27" s="97"/>
      <c r="S27" s="139"/>
    </row>
    <row r="28" spans="1:19" ht="12.75" customHeight="1">
      <c r="A28" s="95"/>
      <c r="B28" s="33"/>
      <c r="C28" s="33"/>
      <c r="D28" s="33"/>
      <c r="E28" s="33"/>
      <c r="F28" s="33"/>
      <c r="G28" s="33"/>
      <c r="H28" s="33"/>
      <c r="I28" s="33"/>
      <c r="J28" s="33"/>
      <c r="K28" s="33"/>
      <c r="L28" s="33"/>
      <c r="M28" s="33"/>
      <c r="N28" s="33"/>
      <c r="O28" s="33"/>
      <c r="P28" s="33"/>
      <c r="Q28" s="97"/>
      <c r="R28" s="97"/>
      <c r="S28" s="139"/>
    </row>
    <row r="29" spans="1:19" s="78" customFormat="1">
      <c r="A29" s="96"/>
      <c r="B29" s="33"/>
      <c r="C29" s="33"/>
      <c r="D29" s="33"/>
      <c r="E29" s="33"/>
      <c r="F29" s="33"/>
      <c r="G29" s="33"/>
      <c r="H29" s="33"/>
      <c r="I29" s="33"/>
      <c r="J29" s="33"/>
      <c r="K29" s="33"/>
      <c r="L29" s="33"/>
      <c r="M29" s="33"/>
      <c r="N29" s="33"/>
      <c r="O29" s="33"/>
      <c r="P29" s="33"/>
      <c r="Q29" s="135"/>
      <c r="R29" s="135"/>
      <c r="S29" s="105"/>
    </row>
    <row r="30" spans="1:19" s="78" customFormat="1">
      <c r="A30" s="96"/>
      <c r="B30" s="33"/>
      <c r="C30" s="33"/>
      <c r="D30" s="33"/>
      <c r="E30" s="33"/>
      <c r="F30" s="33"/>
      <c r="G30" s="33"/>
      <c r="H30" s="33"/>
      <c r="I30" s="33"/>
      <c r="J30" s="33"/>
      <c r="K30" s="33"/>
      <c r="L30" s="33"/>
      <c r="M30" s="33"/>
      <c r="N30" s="33"/>
      <c r="O30" s="33"/>
      <c r="P30" s="33"/>
      <c r="Q30" s="135"/>
      <c r="R30" s="135"/>
      <c r="S30" s="105"/>
    </row>
    <row r="31" spans="1:19" s="32" customFormat="1">
      <c r="A31" s="85"/>
      <c r="B31" s="33"/>
      <c r="C31" s="34" t="str">
        <f>TV!$M$39</f>
        <v>HOSPEDEIRAS</v>
      </c>
      <c r="D31" s="140"/>
      <c r="E31" s="34"/>
      <c r="F31" s="43"/>
      <c r="G31" s="97"/>
      <c r="H31" s="140"/>
      <c r="I31" s="90"/>
      <c r="K31" s="91" t="str">
        <f>TV!$M$30</f>
        <v>Quant.</v>
      </c>
      <c r="L31" s="140"/>
      <c r="M31" s="129" t="str">
        <f>TV!$O$8</f>
        <v>Nº Horas</v>
      </c>
      <c r="N31" s="140"/>
      <c r="O31" s="185" t="s">
        <v>13</v>
      </c>
      <c r="P31" s="140"/>
      <c r="Q31" s="93" t="str">
        <f>TV!$O$4</f>
        <v>Valor</v>
      </c>
      <c r="R31" s="140"/>
      <c r="S31" s="141"/>
    </row>
    <row r="32" spans="1:19" s="32" customFormat="1" ht="4.5" customHeight="1">
      <c r="A32" s="85"/>
      <c r="B32" s="33"/>
      <c r="C32" s="34"/>
      <c r="D32" s="140"/>
      <c r="E32" s="34"/>
      <c r="F32" s="43"/>
      <c r="G32" s="97"/>
      <c r="H32" s="140"/>
      <c r="I32" s="90"/>
      <c r="J32" s="91"/>
      <c r="K32" s="140"/>
      <c r="L32" s="92"/>
      <c r="M32" s="76"/>
      <c r="N32" s="140"/>
      <c r="O32" s="185"/>
      <c r="P32" s="140"/>
      <c r="Q32" s="93"/>
      <c r="R32" s="140"/>
      <c r="S32" s="141"/>
    </row>
    <row r="33" spans="1:19" s="32" customFormat="1">
      <c r="A33" s="85"/>
      <c r="B33" s="33"/>
      <c r="C33" s="128" t="str">
        <f>TV!$Q$20</f>
        <v>Português + 1 idioma</v>
      </c>
      <c r="D33" s="124"/>
      <c r="E33" s="124"/>
      <c r="F33" s="140"/>
      <c r="G33" s="244"/>
      <c r="H33" s="245"/>
      <c r="I33" s="246"/>
      <c r="K33" s="123"/>
      <c r="L33" s="142"/>
      <c r="M33" s="123"/>
      <c r="N33" s="140"/>
      <c r="O33" s="187">
        <v>11.85</v>
      </c>
      <c r="P33" s="140"/>
      <c r="Q33" s="38">
        <f>SUM(K33*M33)*O33</f>
        <v>0</v>
      </c>
      <c r="R33" s="140"/>
      <c r="S33" s="141"/>
    </row>
    <row r="34" spans="1:19">
      <c r="A34" s="85"/>
      <c r="B34" s="33"/>
      <c r="C34" s="39"/>
      <c r="D34" s="42"/>
      <c r="E34" s="42"/>
      <c r="F34" s="43"/>
      <c r="G34" s="43"/>
      <c r="H34" s="44"/>
      <c r="I34" s="89"/>
      <c r="J34" s="37"/>
      <c r="K34" s="44"/>
      <c r="L34" s="45"/>
      <c r="M34" s="41"/>
      <c r="N34" s="49"/>
      <c r="O34" s="188"/>
      <c r="P34" s="97"/>
      <c r="Q34" s="89"/>
      <c r="R34" s="97"/>
      <c r="S34" s="139"/>
    </row>
    <row r="35" spans="1:19">
      <c r="A35" s="85"/>
      <c r="B35" s="33"/>
      <c r="C35" s="76"/>
      <c r="D35" s="76"/>
      <c r="E35" s="46" t="str">
        <f>TV!$O$12</f>
        <v>Outro</v>
      </c>
      <c r="F35" s="238"/>
      <c r="G35" s="238"/>
      <c r="H35" s="238"/>
      <c r="I35" s="238"/>
      <c r="J35" s="238"/>
      <c r="K35" s="238"/>
      <c r="L35" s="238"/>
      <c r="M35" s="46"/>
      <c r="N35" s="81"/>
      <c r="O35" s="81"/>
      <c r="P35" s="97"/>
      <c r="Q35" s="89"/>
      <c r="R35" s="97"/>
      <c r="S35" s="139"/>
    </row>
    <row r="36" spans="1:19" s="32" customFormat="1" ht="13.5" customHeight="1">
      <c r="A36" s="85"/>
      <c r="B36" s="33"/>
      <c r="C36" s="39"/>
      <c r="D36" s="42"/>
      <c r="E36" s="42"/>
      <c r="F36" s="43"/>
      <c r="G36" s="43"/>
      <c r="H36" s="44"/>
      <c r="I36" s="89"/>
      <c r="J36" s="7"/>
      <c r="K36" s="44"/>
      <c r="L36" s="140"/>
      <c r="M36" s="140"/>
      <c r="N36" s="41"/>
      <c r="O36" s="189"/>
      <c r="P36" s="140"/>
      <c r="Q36" s="38"/>
      <c r="R36" s="140"/>
      <c r="S36" s="141"/>
    </row>
    <row r="37" spans="1:19" s="32" customFormat="1">
      <c r="A37" s="85"/>
      <c r="B37" s="33"/>
      <c r="C37" s="39"/>
      <c r="D37" s="42"/>
      <c r="E37" s="42"/>
      <c r="F37" s="43"/>
      <c r="G37" s="43"/>
      <c r="H37" s="140"/>
      <c r="I37" s="90"/>
      <c r="J37" s="91"/>
      <c r="K37" s="140"/>
      <c r="L37" s="92"/>
      <c r="M37" s="76"/>
      <c r="N37" s="41"/>
      <c r="O37" s="189"/>
      <c r="P37" s="140"/>
      <c r="Q37" s="38"/>
      <c r="R37" s="140"/>
      <c r="S37" s="141"/>
    </row>
    <row r="38" spans="1:19" ht="12.75" customHeight="1">
      <c r="A38" s="85"/>
      <c r="B38" s="33"/>
      <c r="C38" s="128" t="str">
        <f>TV!$Q$25</f>
        <v>Português + 2 idiomas</v>
      </c>
      <c r="D38" s="124"/>
      <c r="E38" s="124"/>
      <c r="F38" s="97"/>
      <c r="G38" s="244"/>
      <c r="H38" s="245"/>
      <c r="I38" s="246"/>
      <c r="K38" s="123"/>
      <c r="L38" s="142"/>
      <c r="M38" s="123"/>
      <c r="N38" s="97"/>
      <c r="O38" s="187">
        <v>12.85</v>
      </c>
      <c r="P38" s="97"/>
      <c r="Q38" s="38">
        <f>SUM(K38*M38)*O38</f>
        <v>0</v>
      </c>
      <c r="R38" s="97"/>
      <c r="S38" s="139"/>
    </row>
    <row r="39" spans="1:19">
      <c r="A39" s="85"/>
      <c r="B39" s="33"/>
      <c r="C39" s="39"/>
      <c r="D39" s="42"/>
      <c r="E39" s="42"/>
      <c r="F39" s="43"/>
      <c r="G39" s="43"/>
      <c r="H39" s="44"/>
      <c r="I39" s="89"/>
      <c r="J39" s="37"/>
      <c r="K39" s="44"/>
      <c r="L39" s="45"/>
      <c r="M39" s="41"/>
      <c r="N39" s="49"/>
      <c r="O39" s="38"/>
      <c r="P39" s="89"/>
      <c r="Q39" s="97"/>
      <c r="R39" s="97"/>
      <c r="S39" s="139"/>
    </row>
    <row r="40" spans="1:19" ht="12" customHeight="1">
      <c r="A40" s="85"/>
      <c r="B40" s="33"/>
      <c r="C40" s="76"/>
      <c r="D40" s="76"/>
      <c r="E40" s="46" t="str">
        <f>TV!$O$12</f>
        <v>Outro</v>
      </c>
      <c r="F40" s="238"/>
      <c r="G40" s="238"/>
      <c r="H40" s="238"/>
      <c r="I40" s="238"/>
      <c r="J40" s="238"/>
      <c r="K40" s="238"/>
      <c r="L40" s="238"/>
      <c r="M40" s="46"/>
      <c r="N40" s="81"/>
      <c r="O40" s="81"/>
      <c r="P40" s="89"/>
      <c r="Q40" s="89"/>
      <c r="R40" s="97"/>
      <c r="S40" s="139"/>
    </row>
    <row r="41" spans="1:19">
      <c r="A41" s="85"/>
      <c r="B41" s="33"/>
      <c r="C41" s="76"/>
      <c r="D41" s="76"/>
      <c r="E41" s="76"/>
      <c r="F41" s="76"/>
      <c r="G41" s="76"/>
      <c r="H41" s="76"/>
      <c r="I41" s="76"/>
      <c r="J41" s="76"/>
      <c r="K41" s="76"/>
      <c r="L41" s="76"/>
      <c r="M41" s="76"/>
      <c r="N41" s="76"/>
      <c r="O41" s="76"/>
      <c r="P41" s="89"/>
      <c r="Q41" s="89"/>
      <c r="R41" s="97"/>
      <c r="S41" s="139"/>
    </row>
    <row r="42" spans="1:19" s="136" customFormat="1">
      <c r="A42" s="87"/>
      <c r="B42" s="47"/>
      <c r="C42" s="39"/>
      <c r="D42" s="35" t="str">
        <f>TV!$Q$15</f>
        <v>Observações:</v>
      </c>
      <c r="E42" s="35"/>
      <c r="F42" s="237"/>
      <c r="G42" s="237"/>
      <c r="H42" s="237"/>
      <c r="I42" s="237"/>
      <c r="J42" s="237"/>
      <c r="K42" s="237"/>
      <c r="L42" s="237"/>
      <c r="M42" s="237"/>
      <c r="N42" s="237"/>
      <c r="O42" s="237"/>
      <c r="P42" s="237"/>
      <c r="Q42" s="237"/>
      <c r="R42" s="137"/>
      <c r="S42" s="138"/>
    </row>
    <row r="43" spans="1:19" ht="4.5" customHeight="1">
      <c r="A43" s="95"/>
      <c r="B43" s="33"/>
      <c r="C43" s="39"/>
      <c r="D43" s="35"/>
      <c r="E43" s="35"/>
      <c r="F43" s="48"/>
      <c r="G43" s="48"/>
      <c r="H43" s="48"/>
      <c r="I43" s="48"/>
      <c r="J43" s="48"/>
      <c r="K43" s="48"/>
      <c r="L43" s="48"/>
      <c r="M43" s="48"/>
      <c r="N43" s="48"/>
      <c r="O43" s="48"/>
      <c r="P43" s="59"/>
      <c r="Q43" s="97"/>
      <c r="R43" s="97"/>
      <c r="S43" s="139"/>
    </row>
    <row r="44" spans="1:19">
      <c r="A44" s="95"/>
      <c r="B44" s="33"/>
      <c r="C44" s="267" t="str">
        <f>'TV2'!$A$33</f>
        <v xml:space="preserve">Tem por função: 
Distribuição de material promocional no espaço do stand; 
Apoio protocolar; 
Demonstração dos produtos e serviços; 
Atendimento dos clientes. </v>
      </c>
      <c r="D44" s="267"/>
      <c r="E44" s="267"/>
      <c r="F44" s="267"/>
      <c r="G44" s="267"/>
      <c r="H44" s="267"/>
      <c r="I44" s="267"/>
      <c r="J44" s="267"/>
      <c r="K44" s="267"/>
      <c r="L44" s="267"/>
      <c r="M44" s="267"/>
      <c r="N44" s="267"/>
      <c r="O44" s="267"/>
      <c r="P44" s="267"/>
      <c r="Q44" s="267"/>
      <c r="R44" s="97"/>
      <c r="S44" s="139"/>
    </row>
    <row r="45" spans="1:19">
      <c r="A45" s="95"/>
      <c r="B45" s="33"/>
      <c r="C45" s="267"/>
      <c r="D45" s="267"/>
      <c r="E45" s="267"/>
      <c r="F45" s="267"/>
      <c r="G45" s="267"/>
      <c r="H45" s="267"/>
      <c r="I45" s="267"/>
      <c r="J45" s="267"/>
      <c r="K45" s="267"/>
      <c r="L45" s="267"/>
      <c r="M45" s="267"/>
      <c r="N45" s="267"/>
      <c r="O45" s="267"/>
      <c r="P45" s="267"/>
      <c r="Q45" s="267"/>
      <c r="R45" s="97"/>
      <c r="S45" s="139"/>
    </row>
    <row r="46" spans="1:19">
      <c r="A46" s="95"/>
      <c r="B46" s="33"/>
      <c r="C46" s="267"/>
      <c r="D46" s="267"/>
      <c r="E46" s="267"/>
      <c r="F46" s="267"/>
      <c r="G46" s="267"/>
      <c r="H46" s="267"/>
      <c r="I46" s="267"/>
      <c r="J46" s="267"/>
      <c r="K46" s="267"/>
      <c r="L46" s="267"/>
      <c r="M46" s="267"/>
      <c r="N46" s="267"/>
      <c r="O46" s="267"/>
      <c r="P46" s="267"/>
      <c r="Q46" s="267"/>
      <c r="R46" s="97"/>
      <c r="S46" s="139"/>
    </row>
    <row r="47" spans="1:19">
      <c r="A47" s="95"/>
      <c r="B47" s="33"/>
      <c r="C47" s="267"/>
      <c r="D47" s="267"/>
      <c r="E47" s="267"/>
      <c r="F47" s="267"/>
      <c r="G47" s="267"/>
      <c r="H47" s="267"/>
      <c r="I47" s="267"/>
      <c r="J47" s="267"/>
      <c r="K47" s="267"/>
      <c r="L47" s="267"/>
      <c r="M47" s="267"/>
      <c r="N47" s="267"/>
      <c r="O47" s="267"/>
      <c r="P47" s="267"/>
      <c r="Q47" s="267"/>
      <c r="R47" s="97"/>
      <c r="S47" s="139"/>
    </row>
    <row r="48" spans="1:19">
      <c r="A48" s="95"/>
      <c r="B48" s="33"/>
      <c r="C48" s="267"/>
      <c r="D48" s="267"/>
      <c r="E48" s="267"/>
      <c r="F48" s="267"/>
      <c r="G48" s="267"/>
      <c r="H48" s="267"/>
      <c r="I48" s="267"/>
      <c r="J48" s="267"/>
      <c r="K48" s="267"/>
      <c r="L48" s="267"/>
      <c r="M48" s="267"/>
      <c r="N48" s="267"/>
      <c r="O48" s="267"/>
      <c r="P48" s="267"/>
      <c r="Q48" s="267"/>
      <c r="R48" s="97"/>
      <c r="S48" s="139"/>
    </row>
    <row r="49" spans="1:19" ht="13.5" customHeight="1">
      <c r="A49" s="95"/>
      <c r="B49" s="33"/>
      <c r="C49" s="268" t="str">
        <f>'TV2'!$A$38</f>
        <v xml:space="preserve">Período mínimo de contratação - 4 horas. </v>
      </c>
      <c r="D49" s="268"/>
      <c r="E49" s="268"/>
      <c r="F49" s="268"/>
      <c r="G49" s="268"/>
      <c r="H49" s="268"/>
      <c r="I49" s="268"/>
      <c r="J49" s="268"/>
      <c r="K49" s="268"/>
      <c r="L49" s="268"/>
      <c r="M49" s="268"/>
      <c r="N49" s="268"/>
      <c r="O49" s="268"/>
      <c r="P49" s="268"/>
      <c r="Q49" s="268"/>
      <c r="R49" s="97"/>
      <c r="S49" s="139"/>
    </row>
    <row r="50" spans="1:19">
      <c r="A50" s="95"/>
      <c r="B50" s="33"/>
      <c r="C50" s="267" t="str">
        <f>'TV2'!$A$43</f>
        <v xml:space="preserve">Horário - Exclusivamente o horário do certame e inclui uma hora de pausa para refeição. 
As Hospedeiras apresentam-se com farda azul e lenço de cor à escolha do cliente.
No primeiro dia de feira, apresentar-se-ão ½ hora antes do início da realização, nos restantes dias, no horário de abertura do certame. </v>
      </c>
      <c r="D50" s="267"/>
      <c r="E50" s="267"/>
      <c r="F50" s="267"/>
      <c r="G50" s="267"/>
      <c r="H50" s="267"/>
      <c r="I50" s="267"/>
      <c r="J50" s="267"/>
      <c r="K50" s="267"/>
      <c r="L50" s="267"/>
      <c r="M50" s="267"/>
      <c r="N50" s="267"/>
      <c r="O50" s="267"/>
      <c r="P50" s="267"/>
      <c r="Q50" s="267"/>
      <c r="R50" s="97"/>
      <c r="S50" s="139"/>
    </row>
    <row r="51" spans="1:19" ht="13.5" customHeight="1">
      <c r="A51" s="95"/>
      <c r="B51" s="33"/>
      <c r="C51" s="267"/>
      <c r="D51" s="267"/>
      <c r="E51" s="267"/>
      <c r="F51" s="267"/>
      <c r="G51" s="267"/>
      <c r="H51" s="267"/>
      <c r="I51" s="267"/>
      <c r="J51" s="267"/>
      <c r="K51" s="267"/>
      <c r="L51" s="267"/>
      <c r="M51" s="267"/>
      <c r="N51" s="267"/>
      <c r="O51" s="267"/>
      <c r="P51" s="267"/>
      <c r="Q51" s="267"/>
      <c r="R51" s="97"/>
      <c r="S51" s="139"/>
    </row>
    <row r="52" spans="1:19">
      <c r="A52" s="95"/>
      <c r="B52" s="33"/>
      <c r="C52" s="267"/>
      <c r="D52" s="267"/>
      <c r="E52" s="267"/>
      <c r="F52" s="267"/>
      <c r="G52" s="267"/>
      <c r="H52" s="267"/>
      <c r="I52" s="267"/>
      <c r="J52" s="267"/>
      <c r="K52" s="267"/>
      <c r="L52" s="267"/>
      <c r="M52" s="267"/>
      <c r="N52" s="267"/>
      <c r="O52" s="267"/>
      <c r="P52" s="267"/>
      <c r="Q52" s="267"/>
      <c r="R52" s="97"/>
      <c r="S52" s="139"/>
    </row>
    <row r="53" spans="1:19">
      <c r="A53" s="95"/>
      <c r="B53" s="33"/>
      <c r="C53" s="267"/>
      <c r="D53" s="267"/>
      <c r="E53" s="267"/>
      <c r="F53" s="267"/>
      <c r="G53" s="267"/>
      <c r="H53" s="267"/>
      <c r="I53" s="267"/>
      <c r="J53" s="267"/>
      <c r="K53" s="267"/>
      <c r="L53" s="267"/>
      <c r="M53" s="267"/>
      <c r="N53" s="267"/>
      <c r="O53" s="267"/>
      <c r="P53" s="267"/>
      <c r="Q53" s="267"/>
      <c r="R53" s="97"/>
      <c r="S53" s="139"/>
    </row>
    <row r="54" spans="1:19">
      <c r="A54" s="95"/>
      <c r="B54" s="33"/>
      <c r="C54" s="33"/>
      <c r="D54" s="33"/>
      <c r="E54" s="33"/>
      <c r="F54" s="33"/>
      <c r="G54" s="33"/>
      <c r="H54" s="33"/>
      <c r="I54" s="33"/>
      <c r="J54" s="33"/>
      <c r="K54" s="33"/>
      <c r="L54" s="33"/>
      <c r="M54" s="33"/>
      <c r="N54" s="33"/>
      <c r="O54" s="33"/>
      <c r="P54" s="33"/>
      <c r="Q54" s="97"/>
      <c r="R54" s="97"/>
      <c r="S54" s="139"/>
    </row>
    <row r="55" spans="1:19" s="144" customFormat="1">
      <c r="A55" s="95"/>
      <c r="B55" s="33"/>
      <c r="C55" s="33"/>
      <c r="D55" s="33"/>
      <c r="E55" s="33"/>
      <c r="F55" s="33"/>
      <c r="G55" s="33"/>
      <c r="H55" s="33"/>
      <c r="I55" s="33"/>
      <c r="J55" s="33"/>
      <c r="K55" s="33"/>
      <c r="L55" s="33"/>
      <c r="M55" s="33"/>
      <c r="N55" s="33"/>
      <c r="O55" s="33"/>
      <c r="P55" s="33"/>
      <c r="Q55" s="143"/>
      <c r="R55" s="97"/>
      <c r="S55" s="147"/>
    </row>
    <row r="56" spans="1:19" s="145" customFormat="1" ht="13.5" customHeight="1">
      <c r="A56" s="95"/>
      <c r="B56" s="33"/>
      <c r="C56" s="77"/>
      <c r="D56" s="77"/>
      <c r="E56" s="77"/>
      <c r="F56" s="77"/>
      <c r="G56" s="77"/>
      <c r="H56" s="77"/>
      <c r="I56" s="77"/>
      <c r="J56" s="33"/>
      <c r="K56" s="77"/>
      <c r="L56" s="77"/>
      <c r="M56" s="77"/>
      <c r="N56" s="77"/>
      <c r="O56" s="77"/>
      <c r="P56" s="119"/>
      <c r="R56" s="97"/>
      <c r="S56" s="173"/>
    </row>
    <row r="57" spans="1:19" s="144" customFormat="1" ht="13.5" customHeight="1">
      <c r="A57" s="95"/>
      <c r="B57" s="52"/>
      <c r="C57" s="236" t="e">
        <f>TV!#REF!</f>
        <v>#REF!</v>
      </c>
      <c r="D57" s="236"/>
      <c r="E57" s="52"/>
      <c r="F57" s="52"/>
      <c r="G57" s="52"/>
      <c r="H57" s="52"/>
      <c r="I57" s="52"/>
      <c r="J57" s="33"/>
      <c r="K57" s="169"/>
      <c r="L57" s="146"/>
      <c r="M57" s="120"/>
      <c r="N57" s="146"/>
      <c r="O57" s="121" t="s">
        <v>8</v>
      </c>
      <c r="P57" s="146"/>
      <c r="Q57" s="122">
        <f>SUM(Q17,Q33,Q38)</f>
        <v>0</v>
      </c>
      <c r="R57" s="170"/>
      <c r="S57" s="147"/>
    </row>
    <row r="58" spans="1:19" s="144" customFormat="1" ht="13.5" customHeight="1">
      <c r="A58" s="95"/>
      <c r="B58" s="99"/>
      <c r="C58" s="159"/>
      <c r="D58" s="160"/>
      <c r="E58" s="49"/>
      <c r="F58" s="49"/>
      <c r="G58" s="49"/>
      <c r="H58" s="143"/>
      <c r="I58" s="143"/>
      <c r="J58" s="33"/>
      <c r="K58" s="242" t="str">
        <f>TV!$Q$6</f>
        <v>IVA a taxa de:   (ver NOTAS IMPORTANTES)</v>
      </c>
      <c r="L58" s="243"/>
      <c r="M58" s="243"/>
      <c r="N58" s="243"/>
      <c r="O58" s="243"/>
      <c r="P58" s="227">
        <f>TV!$O$17</f>
        <v>0.23</v>
      </c>
      <c r="Q58" s="131">
        <f>SUM(Q57)*P58</f>
        <v>0</v>
      </c>
      <c r="R58" s="171"/>
      <c r="S58" s="147"/>
    </row>
    <row r="59" spans="1:19" s="144" customFormat="1" ht="13.5" customHeight="1">
      <c r="A59" s="98"/>
      <c r="B59" s="53"/>
      <c r="C59" s="54"/>
      <c r="D59" s="54"/>
      <c r="E59" s="54"/>
      <c r="F59" s="54"/>
      <c r="G59" s="52"/>
      <c r="H59" s="143"/>
      <c r="I59" s="143"/>
      <c r="J59" s="33"/>
      <c r="K59" s="233" t="str">
        <f>TV!$M$12</f>
        <v>Pagamento até:</v>
      </c>
      <c r="L59" s="234"/>
      <c r="M59" s="234"/>
      <c r="N59" s="232">
        <v>42482</v>
      </c>
      <c r="O59" s="232"/>
      <c r="P59" s="230" t="s">
        <v>9</v>
      </c>
      <c r="Q59" s="132">
        <f>SUM(Q57:Q58)</f>
        <v>0</v>
      </c>
      <c r="R59" s="172"/>
      <c r="S59" s="147"/>
    </row>
    <row r="60" spans="1:19" s="144" customFormat="1" ht="13.5" customHeight="1">
      <c r="A60" s="98"/>
      <c r="B60" s="53"/>
      <c r="C60" s="54"/>
      <c r="D60" s="54"/>
      <c r="E60" s="54"/>
      <c r="F60" s="54"/>
      <c r="G60" s="52"/>
      <c r="H60" s="52"/>
      <c r="I60" s="50"/>
      <c r="J60" s="33"/>
      <c r="K60" s="51"/>
      <c r="L60" s="51"/>
      <c r="M60" s="107"/>
      <c r="N60" s="55"/>
      <c r="O60" s="55"/>
      <c r="P60" s="52"/>
      <c r="Q60" s="143"/>
      <c r="R60" s="143"/>
      <c r="S60" s="147"/>
    </row>
    <row r="61" spans="1:19" s="144" customFormat="1">
      <c r="A61" s="98"/>
      <c r="B61" s="53"/>
      <c r="C61" s="54"/>
      <c r="D61" s="54"/>
      <c r="E61" s="54"/>
      <c r="F61" s="54"/>
      <c r="G61" s="52"/>
      <c r="H61" s="52"/>
      <c r="I61" s="50"/>
      <c r="J61" s="50"/>
      <c r="K61" s="51"/>
      <c r="L61" s="51"/>
      <c r="M61" s="107"/>
      <c r="N61" s="55"/>
      <c r="O61" s="55"/>
      <c r="P61" s="52"/>
      <c r="Q61" s="143"/>
      <c r="R61" s="143"/>
      <c r="S61" s="147"/>
    </row>
    <row r="62" spans="1:19" s="144" customFormat="1">
      <c r="A62" s="98"/>
      <c r="B62" s="53"/>
      <c r="C62" s="54"/>
      <c r="D62" s="54"/>
      <c r="E62" s="54"/>
      <c r="F62" s="54"/>
      <c r="G62" s="52"/>
      <c r="H62" s="52"/>
      <c r="I62" s="50"/>
      <c r="J62" s="50"/>
      <c r="K62" s="51"/>
      <c r="L62" s="51"/>
      <c r="M62" s="107"/>
      <c r="N62" s="55"/>
      <c r="O62" s="55"/>
      <c r="P62" s="52"/>
      <c r="Q62" s="143"/>
      <c r="R62" s="143"/>
      <c r="S62" s="147"/>
    </row>
    <row r="63" spans="1:19" s="144" customFormat="1">
      <c r="A63" s="98"/>
      <c r="B63" s="53"/>
      <c r="C63" s="54"/>
      <c r="D63" s="54"/>
      <c r="E63" s="54"/>
      <c r="F63" s="54"/>
      <c r="G63" s="52"/>
      <c r="H63" s="52"/>
      <c r="I63" s="50"/>
      <c r="J63" s="50"/>
      <c r="K63" s="51"/>
      <c r="L63" s="51"/>
      <c r="M63" s="107"/>
      <c r="N63" s="55"/>
      <c r="O63" s="55"/>
      <c r="P63" s="52"/>
      <c r="Q63" s="143"/>
      <c r="R63" s="143"/>
      <c r="S63" s="147"/>
    </row>
    <row r="64" spans="1:19" s="144" customFormat="1" ht="12.75" customHeight="1">
      <c r="A64" s="94"/>
      <c r="B64" s="56"/>
      <c r="C64" s="240" t="str">
        <f>TV!$M$22</f>
        <v>Assinatura:</v>
      </c>
      <c r="D64" s="240"/>
      <c r="E64" s="241"/>
      <c r="F64" s="241"/>
      <c r="G64" s="241"/>
      <c r="H64" s="241"/>
      <c r="I64" s="241"/>
      <c r="J64" s="241"/>
      <c r="K64" s="241"/>
      <c r="L64" s="241"/>
      <c r="M64" s="143"/>
      <c r="N64" s="162" t="str">
        <f>TV!$M$26</f>
        <v>Data:</v>
      </c>
      <c r="O64" s="235"/>
      <c r="P64" s="235"/>
      <c r="Q64" s="235"/>
      <c r="R64" s="143"/>
      <c r="S64" s="147"/>
    </row>
    <row r="65" spans="1:19" s="144" customFormat="1" ht="12.75" customHeight="1">
      <c r="A65" s="94"/>
      <c r="B65" s="56"/>
      <c r="C65" s="213"/>
      <c r="D65" s="213"/>
      <c r="E65" s="228"/>
      <c r="F65" s="228"/>
      <c r="G65" s="228"/>
      <c r="H65" s="228"/>
      <c r="I65" s="228"/>
      <c r="J65" s="228"/>
      <c r="K65" s="228"/>
      <c r="L65" s="228"/>
      <c r="M65" s="143"/>
      <c r="N65" s="213"/>
      <c r="O65" s="229"/>
      <c r="P65" s="229"/>
      <c r="Q65" s="229"/>
      <c r="R65" s="143"/>
      <c r="S65" s="147"/>
    </row>
    <row r="66" spans="1:19" s="150" customFormat="1">
      <c r="A66" s="95"/>
      <c r="B66" s="56"/>
      <c r="C66" s="57"/>
      <c r="D66" s="58"/>
      <c r="E66" s="58"/>
      <c r="F66" s="60"/>
      <c r="G66" s="60"/>
      <c r="H66" s="60"/>
      <c r="I66" s="60"/>
      <c r="J66" s="60"/>
      <c r="K66" s="48"/>
      <c r="L66" s="51"/>
      <c r="M66" s="48"/>
      <c r="N66" s="48"/>
      <c r="O66" s="59"/>
      <c r="P66" s="59"/>
      <c r="Q66" s="148"/>
      <c r="R66" s="148"/>
      <c r="S66" s="149"/>
    </row>
    <row r="67" spans="1:19" s="150" customFormat="1">
      <c r="A67" s="95"/>
      <c r="B67" s="56"/>
      <c r="C67" s="57"/>
      <c r="D67" s="58"/>
      <c r="E67" s="58"/>
      <c r="F67" s="60"/>
      <c r="G67" s="60"/>
      <c r="H67" s="60"/>
      <c r="I67" s="60"/>
      <c r="J67" s="60"/>
      <c r="K67" s="48"/>
      <c r="L67" s="51"/>
      <c r="M67" s="48"/>
      <c r="N67" s="48"/>
      <c r="O67" s="59"/>
      <c r="P67" s="59"/>
      <c r="Q67" s="148"/>
      <c r="R67" s="148"/>
      <c r="S67" s="149"/>
    </row>
    <row r="68" spans="1:19" s="150" customFormat="1">
      <c r="A68" s="95"/>
      <c r="B68" s="56"/>
      <c r="C68" s="57"/>
      <c r="D68" s="58"/>
      <c r="E68" s="58"/>
      <c r="F68" s="60"/>
      <c r="G68" s="60"/>
      <c r="H68" s="60"/>
      <c r="I68" s="60"/>
      <c r="J68" s="60"/>
      <c r="K68" s="48"/>
      <c r="L68" s="51"/>
      <c r="M68" s="48"/>
      <c r="N68" s="48"/>
      <c r="O68" s="59"/>
      <c r="P68" s="59"/>
      <c r="Q68" s="148"/>
      <c r="R68" s="148"/>
      <c r="S68" s="149"/>
    </row>
    <row r="69" spans="1:19" s="8" customFormat="1" ht="12" customHeight="1" thickBot="1">
      <c r="A69" s="100"/>
      <c r="B69" s="271" t="str">
        <f>TV!$M$17</f>
        <v>ENVIAR PARA:</v>
      </c>
      <c r="C69" s="271"/>
      <c r="D69" s="269" t="s">
        <v>131</v>
      </c>
      <c r="E69" s="269"/>
      <c r="F69" s="269"/>
      <c r="G69" s="272" t="s">
        <v>132</v>
      </c>
      <c r="H69" s="272"/>
      <c r="I69" s="272"/>
      <c r="J69" s="101"/>
      <c r="K69" s="101"/>
      <c r="L69" s="101"/>
      <c r="M69" s="101"/>
      <c r="N69" s="102"/>
      <c r="O69" s="102"/>
      <c r="P69" s="102"/>
      <c r="Q69" s="101"/>
      <c r="R69" s="166"/>
      <c r="S69" s="103"/>
    </row>
    <row r="70" spans="1:19" s="8" customFormat="1" ht="12" customHeight="1">
      <c r="A70" s="100"/>
      <c r="B70" s="273" t="s">
        <v>137</v>
      </c>
      <c r="C70" s="273"/>
      <c r="D70" s="273"/>
      <c r="E70" s="273"/>
      <c r="F70" s="270" t="s">
        <v>150</v>
      </c>
      <c r="G70" s="270"/>
      <c r="H70" s="270"/>
      <c r="I70" s="270"/>
      <c r="J70" s="101"/>
      <c r="K70" s="101"/>
      <c r="L70" s="101"/>
      <c r="M70" s="101"/>
      <c r="N70" s="102"/>
      <c r="O70" s="102"/>
      <c r="P70" s="102"/>
      <c r="Q70" s="101"/>
      <c r="R70" s="166"/>
      <c r="S70" s="103"/>
    </row>
    <row r="71" spans="1:19" s="8" customFormat="1" ht="12" customHeight="1" thickBot="1">
      <c r="A71" s="223"/>
      <c r="B71" s="274" t="s">
        <v>55</v>
      </c>
      <c r="C71" s="274"/>
      <c r="D71" s="274"/>
      <c r="E71" s="274"/>
      <c r="F71" s="274"/>
      <c r="G71" s="274"/>
      <c r="H71" s="274"/>
      <c r="I71" s="274"/>
      <c r="J71" s="224"/>
      <c r="K71" s="224"/>
      <c r="L71" s="224"/>
      <c r="M71" s="224"/>
      <c r="N71" s="225"/>
      <c r="O71" s="225"/>
      <c r="P71" s="226"/>
      <c r="Q71" s="224"/>
      <c r="R71" s="106"/>
      <c r="S71" s="104"/>
    </row>
    <row r="72" spans="1:19" s="8" customFormat="1" ht="11.25" customHeight="1" thickTop="1">
      <c r="A72" s="6"/>
      <c r="B72" s="6"/>
      <c r="C72" s="6"/>
      <c r="D72" s="6"/>
      <c r="E72" s="6"/>
      <c r="F72" s="6"/>
      <c r="G72" s="6"/>
      <c r="H72" s="5"/>
      <c r="I72" s="6"/>
      <c r="J72" s="6"/>
      <c r="K72" s="6"/>
      <c r="L72" s="5"/>
      <c r="M72" s="6"/>
      <c r="N72" s="5"/>
      <c r="O72" s="6"/>
      <c r="P72" s="4"/>
      <c r="S72" s="166"/>
    </row>
    <row r="73" spans="1:19" s="8" customFormat="1" ht="11.25" customHeight="1">
      <c r="A73" s="3"/>
      <c r="B73" s="151"/>
      <c r="C73" s="152"/>
      <c r="D73" s="152"/>
      <c r="E73" s="152"/>
      <c r="F73" s="152"/>
      <c r="G73" s="152"/>
      <c r="H73" s="152"/>
      <c r="I73" s="152"/>
      <c r="J73" s="153"/>
      <c r="K73" s="152"/>
      <c r="L73" s="152"/>
      <c r="M73" s="152"/>
      <c r="N73" s="152"/>
      <c r="O73" s="152"/>
      <c r="P73" s="152"/>
      <c r="S73" s="166"/>
    </row>
    <row r="74" spans="1:19" s="8" customFormat="1" ht="11.25" customHeight="1">
      <c r="A74" s="3"/>
      <c r="B74" s="151"/>
      <c r="C74" s="152"/>
      <c r="D74" s="152"/>
      <c r="E74" s="152"/>
      <c r="F74" s="152"/>
      <c r="G74" s="152"/>
      <c r="H74" s="152"/>
      <c r="I74" s="152"/>
      <c r="J74" s="153"/>
      <c r="K74" s="152"/>
      <c r="L74" s="152"/>
      <c r="M74" s="152"/>
      <c r="N74" s="152"/>
      <c r="O74" s="152"/>
      <c r="P74" s="152"/>
      <c r="S74" s="166"/>
    </row>
    <row r="75" spans="1:19" s="32" customFormat="1" ht="11.25" customHeight="1">
      <c r="A75" s="3"/>
      <c r="B75" s="154"/>
      <c r="C75" s="3"/>
      <c r="D75" s="3"/>
      <c r="E75" s="3"/>
      <c r="F75" s="3"/>
      <c r="G75" s="3"/>
      <c r="H75" s="3"/>
      <c r="I75" s="3"/>
      <c r="J75" s="155"/>
      <c r="K75" s="3"/>
      <c r="L75" s="3"/>
      <c r="M75" s="3"/>
      <c r="N75" s="3"/>
      <c r="O75" s="3"/>
      <c r="P75" s="3"/>
      <c r="S75" s="140"/>
    </row>
    <row r="76" spans="1:19" ht="11.25" customHeight="1">
      <c r="J76" s="155"/>
    </row>
    <row r="77" spans="1:19" s="2" customFormat="1" ht="11.25" customHeight="1">
      <c r="A77" s="1"/>
      <c r="B77" s="154"/>
      <c r="C77" s="3"/>
      <c r="D77" s="3"/>
      <c r="E77" s="3"/>
      <c r="F77" s="3"/>
      <c r="G77" s="3"/>
      <c r="H77" s="3"/>
      <c r="I77" s="3"/>
      <c r="J77" s="156"/>
      <c r="K77" s="3"/>
      <c r="L77" s="3"/>
      <c r="M77" s="3"/>
      <c r="N77" s="3"/>
      <c r="O77" s="3"/>
      <c r="P77" s="3"/>
      <c r="S77" s="168"/>
    </row>
    <row r="78" spans="1:19" s="1" customFormat="1" ht="11.25" customHeight="1">
      <c r="A78" s="3"/>
      <c r="B78" s="154"/>
      <c r="C78" s="3"/>
      <c r="D78" s="3"/>
      <c r="E78" s="3"/>
      <c r="F78" s="3"/>
      <c r="G78" s="3"/>
      <c r="H78" s="3"/>
      <c r="I78" s="3"/>
      <c r="J78" s="156"/>
      <c r="K78" s="3"/>
      <c r="L78" s="3"/>
      <c r="M78" s="3"/>
      <c r="N78" s="3"/>
      <c r="O78" s="3"/>
      <c r="P78" s="3"/>
      <c r="S78" s="167"/>
    </row>
    <row r="79" spans="1:19" s="1" customFormat="1" ht="12" customHeight="1">
      <c r="A79" s="3"/>
      <c r="B79" s="154"/>
      <c r="C79" s="3"/>
      <c r="D79" s="3"/>
      <c r="E79" s="3"/>
      <c r="F79" s="3"/>
      <c r="G79" s="3"/>
      <c r="H79" s="3"/>
      <c r="I79" s="3"/>
      <c r="J79" s="156"/>
      <c r="K79" s="3"/>
      <c r="L79" s="3"/>
      <c r="M79" s="3"/>
      <c r="N79" s="3"/>
      <c r="O79" s="3"/>
      <c r="P79" s="3"/>
      <c r="S79" s="167"/>
    </row>
    <row r="80" spans="1:19" s="1" customFormat="1" ht="12" customHeight="1">
      <c r="A80" s="3"/>
      <c r="B80" s="154"/>
      <c r="C80" s="3"/>
      <c r="D80" s="3"/>
      <c r="E80" s="3"/>
      <c r="F80" s="3"/>
      <c r="G80" s="3"/>
      <c r="H80" s="3"/>
      <c r="I80" s="3"/>
      <c r="J80" s="156"/>
      <c r="K80" s="3"/>
      <c r="L80" s="3"/>
      <c r="M80" s="3"/>
      <c r="N80" s="3"/>
      <c r="O80" s="3"/>
      <c r="P80" s="3"/>
      <c r="S80" s="167"/>
    </row>
    <row r="81" spans="1:19" s="1" customFormat="1" ht="12">
      <c r="A81" s="3"/>
      <c r="B81" s="154"/>
      <c r="C81" s="3"/>
      <c r="D81" s="3"/>
      <c r="E81" s="3"/>
      <c r="F81" s="3"/>
      <c r="G81" s="3"/>
      <c r="H81" s="3"/>
      <c r="I81" s="3"/>
      <c r="J81" s="156"/>
      <c r="K81" s="3"/>
      <c r="L81" s="3"/>
      <c r="M81" s="3"/>
      <c r="N81" s="3"/>
      <c r="O81" s="3"/>
      <c r="P81" s="3"/>
      <c r="S81" s="167"/>
    </row>
    <row r="82" spans="1:19" s="1" customFormat="1" ht="12">
      <c r="A82" s="3"/>
      <c r="B82" s="154"/>
      <c r="C82" s="3"/>
      <c r="D82" s="3"/>
      <c r="E82" s="3"/>
      <c r="F82" s="3"/>
      <c r="G82" s="3"/>
      <c r="H82" s="3"/>
      <c r="I82" s="3"/>
      <c r="J82" s="156"/>
      <c r="K82" s="3"/>
      <c r="L82" s="3"/>
      <c r="M82" s="3"/>
      <c r="N82" s="3"/>
      <c r="O82" s="3"/>
      <c r="P82" s="3"/>
      <c r="S82" s="167"/>
    </row>
    <row r="112" spans="1:16" ht="12">
      <c r="A112" s="1"/>
      <c r="B112" s="157"/>
      <c r="C112" s="1"/>
      <c r="D112" s="1"/>
      <c r="E112" s="1"/>
      <c r="F112" s="1"/>
      <c r="G112" s="1"/>
      <c r="H112" s="1"/>
      <c r="I112" s="1"/>
      <c r="K112" s="1"/>
      <c r="L112" s="1"/>
      <c r="M112" s="1"/>
      <c r="N112" s="1"/>
      <c r="O112" s="1"/>
      <c r="P112" s="1"/>
    </row>
    <row r="113" spans="1:19" ht="12">
      <c r="A113" s="1"/>
      <c r="B113" s="157"/>
      <c r="C113" s="1"/>
      <c r="D113" s="1"/>
      <c r="E113" s="1"/>
      <c r="F113" s="1"/>
      <c r="G113" s="1"/>
      <c r="H113" s="1"/>
      <c r="I113" s="1"/>
      <c r="K113" s="1"/>
      <c r="L113" s="1"/>
      <c r="M113" s="1"/>
      <c r="N113" s="1"/>
      <c r="O113" s="1"/>
      <c r="P113" s="1"/>
    </row>
    <row r="114" spans="1:19" ht="12">
      <c r="A114" s="1"/>
      <c r="B114" s="157"/>
      <c r="C114" s="1"/>
      <c r="D114" s="1"/>
      <c r="E114" s="1"/>
      <c r="F114" s="1"/>
      <c r="G114" s="1"/>
      <c r="H114" s="1"/>
      <c r="I114" s="1"/>
      <c r="K114" s="1"/>
      <c r="L114" s="1"/>
      <c r="M114" s="1"/>
      <c r="N114" s="1"/>
      <c r="O114" s="1"/>
      <c r="P114" s="1"/>
    </row>
    <row r="115" spans="1:19" ht="12">
      <c r="A115" s="1"/>
      <c r="C115" s="1"/>
      <c r="D115" s="1"/>
      <c r="E115" s="1"/>
      <c r="F115" s="1"/>
      <c r="G115" s="1"/>
      <c r="H115" s="1"/>
      <c r="I115" s="1"/>
      <c r="K115" s="1"/>
      <c r="L115" s="1"/>
      <c r="M115" s="1"/>
      <c r="N115" s="1"/>
      <c r="O115" s="1"/>
      <c r="P115" s="1"/>
    </row>
    <row r="116" spans="1:19" ht="12">
      <c r="A116" s="1"/>
      <c r="C116" s="1"/>
      <c r="D116" s="1"/>
      <c r="E116" s="1"/>
      <c r="F116" s="1"/>
      <c r="G116" s="1"/>
      <c r="H116" s="1"/>
      <c r="I116" s="1"/>
      <c r="K116" s="1"/>
      <c r="L116" s="1"/>
      <c r="M116" s="1"/>
      <c r="N116" s="1"/>
      <c r="O116" s="1"/>
      <c r="P116" s="1"/>
    </row>
    <row r="117" spans="1:19" s="1" customFormat="1" ht="12">
      <c r="A117" s="3"/>
      <c r="B117" s="154"/>
      <c r="C117" s="3"/>
      <c r="D117" s="3"/>
      <c r="E117" s="3"/>
      <c r="F117" s="3"/>
      <c r="G117" s="3"/>
      <c r="H117" s="3"/>
      <c r="I117" s="3"/>
      <c r="J117" s="156"/>
      <c r="K117" s="3"/>
      <c r="L117" s="3"/>
      <c r="M117" s="3"/>
      <c r="N117" s="3"/>
      <c r="O117" s="3"/>
      <c r="P117" s="3"/>
      <c r="S117" s="167"/>
    </row>
    <row r="118" spans="1:19" s="1" customFormat="1" ht="12">
      <c r="A118" s="3"/>
      <c r="B118" s="154"/>
      <c r="C118" s="3"/>
      <c r="D118" s="3"/>
      <c r="E118" s="3"/>
      <c r="F118" s="3"/>
      <c r="G118" s="3"/>
      <c r="H118" s="3"/>
      <c r="I118" s="3"/>
      <c r="J118" s="156"/>
      <c r="K118" s="3"/>
      <c r="L118" s="3"/>
      <c r="M118" s="3"/>
      <c r="N118" s="3"/>
      <c r="O118" s="3"/>
      <c r="P118" s="3"/>
      <c r="S118" s="167"/>
    </row>
    <row r="119" spans="1:19" s="1" customFormat="1" ht="12">
      <c r="A119" s="3"/>
      <c r="B119" s="154"/>
      <c r="C119" s="3"/>
      <c r="D119" s="3"/>
      <c r="E119" s="3"/>
      <c r="F119" s="3"/>
      <c r="G119" s="3"/>
      <c r="H119" s="3"/>
      <c r="I119" s="3"/>
      <c r="J119" s="156"/>
      <c r="K119" s="3"/>
      <c r="L119" s="3"/>
      <c r="M119" s="3"/>
      <c r="N119" s="3"/>
      <c r="O119" s="3"/>
      <c r="P119" s="3"/>
      <c r="S119" s="167"/>
    </row>
    <row r="120" spans="1:19" s="1" customFormat="1" ht="12">
      <c r="A120" s="3"/>
      <c r="B120" s="154"/>
      <c r="C120" s="3"/>
      <c r="D120" s="3"/>
      <c r="E120" s="3"/>
      <c r="F120" s="3"/>
      <c r="G120" s="3"/>
      <c r="H120" s="3"/>
      <c r="I120" s="3"/>
      <c r="J120" s="156"/>
      <c r="K120" s="3"/>
      <c r="L120" s="3"/>
      <c r="M120" s="3"/>
      <c r="N120" s="3"/>
      <c r="O120" s="3"/>
      <c r="P120" s="3"/>
      <c r="S120" s="167"/>
    </row>
    <row r="121" spans="1:19" s="1" customFormat="1" ht="12">
      <c r="A121" s="3"/>
      <c r="B121" s="154"/>
      <c r="C121" s="3"/>
      <c r="D121" s="3"/>
      <c r="E121" s="3"/>
      <c r="F121" s="3"/>
      <c r="G121" s="3"/>
      <c r="H121" s="3"/>
      <c r="I121" s="3"/>
      <c r="J121" s="156"/>
      <c r="K121" s="3"/>
      <c r="L121" s="3"/>
      <c r="M121" s="3"/>
      <c r="N121" s="3"/>
      <c r="O121" s="3"/>
      <c r="P121" s="3"/>
      <c r="S121" s="167"/>
    </row>
  </sheetData>
  <sheetProtection password="C9C7" sheet="1" objects="1" scenarios="1" selectLockedCells="1"/>
  <mergeCells count="36">
    <mergeCell ref="G38:I38"/>
    <mergeCell ref="F35:L35"/>
    <mergeCell ref="B6:R7"/>
    <mergeCell ref="A2:S3"/>
    <mergeCell ref="E1:L1"/>
    <mergeCell ref="M1:N1"/>
    <mergeCell ref="E10:Q10"/>
    <mergeCell ref="A4:S4"/>
    <mergeCell ref="A5:S5"/>
    <mergeCell ref="F9:J9"/>
    <mergeCell ref="F42:Q42"/>
    <mergeCell ref="B71:I71"/>
    <mergeCell ref="F40:L40"/>
    <mergeCell ref="K15:L15"/>
    <mergeCell ref="C64:D64"/>
    <mergeCell ref="E64:L64"/>
    <mergeCell ref="C49:Q49"/>
    <mergeCell ref="C21:Q21"/>
    <mergeCell ref="C22:Q22"/>
    <mergeCell ref="K58:O58"/>
    <mergeCell ref="C23:Q23"/>
    <mergeCell ref="C24:Q24"/>
    <mergeCell ref="G33:I33"/>
    <mergeCell ref="C25:Q27"/>
    <mergeCell ref="F19:Q19"/>
    <mergeCell ref="B70:E70"/>
    <mergeCell ref="F70:I70"/>
    <mergeCell ref="C50:Q53"/>
    <mergeCell ref="C44:Q48"/>
    <mergeCell ref="N59:O59"/>
    <mergeCell ref="K59:M59"/>
    <mergeCell ref="O64:Q64"/>
    <mergeCell ref="C57:D57"/>
    <mergeCell ref="B69:C69"/>
    <mergeCell ref="D69:F69"/>
    <mergeCell ref="G69:I69"/>
  </mergeCells>
  <phoneticPr fontId="0" type="noConversion"/>
  <dataValidations xWindow="157" yWindow="585" count="9">
    <dataValidation type="list" allowBlank="1" showInputMessage="1" showErrorMessage="1" sqref="M1">
      <formula1>TV!$M$2:$M$5</formula1>
    </dataValidation>
    <dataValidation type="list" allowBlank="1" showInputMessage="1" showErrorMessage="1" sqref="H39 H34 H17">
      <formula1>TV!$A$3:$A$13</formula1>
    </dataValidation>
    <dataValidation type="list" allowBlank="1" showInputMessage="1" showErrorMessage="1" sqref="G38">
      <formula1>TV!$S$24:$S$27</formula1>
    </dataValidation>
    <dataValidation type="list" allowBlank="1" showInputMessage="1" showErrorMessage="1" sqref="G33">
      <formula1>TV!$S$8:$S$10</formula1>
    </dataValidation>
    <dataValidation type="list" allowBlank="1" showInputMessage="1" showErrorMessage="1" sqref="M33">
      <formula1>TV!$H$3:$H$72</formula1>
    </dataValidation>
    <dataValidation type="list" allowBlank="1" showInputMessage="1" showErrorMessage="1" sqref="K33">
      <formula1>TV!$G$3:$G$13</formula1>
    </dataValidation>
    <dataValidation type="list" allowBlank="1" showInputMessage="1" showErrorMessage="1" sqref="M38">
      <formula1>TV!$K$3:$K$72</formula1>
    </dataValidation>
    <dataValidation type="list" allowBlank="1" showInputMessage="1" showErrorMessage="1" sqref="K38">
      <formula1>TV!$J$3:$J$13</formula1>
    </dataValidation>
    <dataValidation type="list" allowBlank="1" showInputMessage="1" showErrorMessage="1" sqref="K17">
      <formula1>TV!$E$3:$E$68</formula1>
    </dataValidation>
  </dataValidations>
  <hyperlinks>
    <hyperlink ref="D69" r:id="rId1"/>
    <hyperlink ref="F70" r:id="rId2"/>
  </hyperlinks>
  <printOptions horizontalCentered="1" verticalCentered="1"/>
  <pageMargins left="0.19685039370078741" right="0.19685039370078741" top="0.19685039370078741" bottom="0.19685039370078741" header="0" footer="0"/>
  <pageSetup paperSize="9" orientation="portrait" r:id="rId3"/>
  <drawing r:id="rId4"/>
</worksheet>
</file>

<file path=xl/worksheets/sheet2.xml><?xml version="1.0" encoding="utf-8"?>
<worksheet xmlns="http://schemas.openxmlformats.org/spreadsheetml/2006/main" xmlns:r="http://schemas.openxmlformats.org/officeDocument/2006/relationships">
  <sheetPr codeName="Sheet5"/>
  <dimension ref="A1:S73"/>
  <sheetViews>
    <sheetView showGridLines="0" defaultGridColor="0" colorId="22" zoomScaleNormal="100" workbookViewId="0">
      <selection activeCell="U8" sqref="U8"/>
    </sheetView>
  </sheetViews>
  <sheetFormatPr defaultColWidth="9.140625" defaultRowHeight="11.25" customHeight="1"/>
  <cols>
    <col min="1" max="1" width="6.140625" style="21" customWidth="1"/>
    <col min="2" max="3" width="4" style="21" bestFit="1" customWidth="1"/>
    <col min="4" max="4" width="1.42578125" style="21" customWidth="1"/>
    <col min="5" max="5" width="5.5703125" style="21" customWidth="1"/>
    <col min="6" max="6" width="1.42578125" style="21" customWidth="1"/>
    <col min="7" max="7" width="7.85546875" style="21" customWidth="1"/>
    <col min="8" max="8" width="6.42578125" style="21" customWidth="1"/>
    <col min="9" max="9" width="1.42578125" style="21" customWidth="1"/>
    <col min="10" max="10" width="12.28515625" style="21" bestFit="1" customWidth="1"/>
    <col min="11" max="11" width="6.42578125" style="21" customWidth="1"/>
    <col min="12" max="12" width="1.28515625" style="21" customWidth="1"/>
    <col min="13" max="13" width="15.28515625" style="9" bestFit="1" customWidth="1"/>
    <col min="14" max="14" width="1.140625" style="9" customWidth="1"/>
    <col min="15" max="15" width="10" style="9" bestFit="1" customWidth="1"/>
    <col min="16" max="16" width="1" style="9" customWidth="1"/>
    <col min="17" max="17" width="29.85546875" style="9" bestFit="1" customWidth="1"/>
    <col min="18" max="18" width="1.7109375" style="9" customWidth="1"/>
    <col min="19" max="19" width="21.140625" style="9" bestFit="1" customWidth="1"/>
    <col min="20" max="16384" width="9.140625" style="9"/>
  </cols>
  <sheetData>
    <row r="1" spans="1:19">
      <c r="B1" s="21" t="s">
        <v>52</v>
      </c>
      <c r="C1" s="21" t="s">
        <v>53</v>
      </c>
      <c r="D1" s="180"/>
      <c r="E1" s="21" t="s">
        <v>52</v>
      </c>
      <c r="F1" s="20"/>
      <c r="G1" s="21" t="s">
        <v>84</v>
      </c>
      <c r="I1" s="20"/>
      <c r="J1" s="21" t="s">
        <v>85</v>
      </c>
      <c r="M1" s="114" t="str">
        <f>'Vigilancia_ Hospedeiras'!$M$1</f>
        <v>Português</v>
      </c>
      <c r="N1" s="23"/>
      <c r="O1" s="196" t="str">
        <f>IF($M$1="Português",O2,(IF($M$1="English",O3,(IF($M$1="Español",O2,(IF($M$1="Français",O3,)))))))</f>
        <v>unid.</v>
      </c>
      <c r="Q1" s="196" t="str">
        <f>IF($M$1="Português",Q2,(IF($M$1="English",Q3,(IF($M$1="Español",Q4,(IF($M$1="Français",Q5,)))))))</f>
        <v>Prazo de Inscrição: 22 / 04 / 2016</v>
      </c>
      <c r="S1" s="196" t="str">
        <f>IF($M$1="Português",S2,(IF($M$1="English",S3,(IF($M$1="Español",S4,(IF($M$1="Français",S5,)))))))</f>
        <v xml:space="preserve">04 a 07 de Maio 2016    </v>
      </c>
    </row>
    <row r="2" spans="1:19">
      <c r="A2" s="19" t="s">
        <v>5</v>
      </c>
      <c r="B2" s="19" t="s">
        <v>6</v>
      </c>
      <c r="C2" s="19" t="s">
        <v>6</v>
      </c>
      <c r="D2" s="181"/>
      <c r="E2" s="174">
        <f>'Vigilancia_ Hospedeiras'!$H$17</f>
        <v>0</v>
      </c>
      <c r="F2" s="184"/>
      <c r="G2" s="182">
        <f>'Vigilancia_ Hospedeiras'!$G$33</f>
        <v>0</v>
      </c>
      <c r="H2" s="174">
        <f>'Vigilancia_ Hospedeiras'!$K$33</f>
        <v>0</v>
      </c>
      <c r="I2" s="183"/>
      <c r="J2" s="182">
        <f>'Vigilancia_ Hospedeiras'!$G$38</f>
        <v>0</v>
      </c>
      <c r="K2" s="174">
        <f>'Vigilancia_ Hospedeiras'!$K$38</f>
        <v>0</v>
      </c>
      <c r="M2" s="197" t="s">
        <v>20</v>
      </c>
      <c r="O2" s="11" t="s">
        <v>17</v>
      </c>
      <c r="Q2" s="163" t="s">
        <v>142</v>
      </c>
      <c r="R2" s="130"/>
      <c r="S2" s="231" t="s">
        <v>143</v>
      </c>
    </row>
    <row r="3" spans="1:19">
      <c r="D3" s="180"/>
      <c r="E3" s="175"/>
      <c r="F3" s="20"/>
      <c r="H3" s="176"/>
      <c r="I3" s="20"/>
      <c r="K3" s="178"/>
      <c r="M3" s="197" t="s">
        <v>21</v>
      </c>
      <c r="O3" s="12" t="s">
        <v>18</v>
      </c>
      <c r="Q3" s="164" t="s">
        <v>144</v>
      </c>
      <c r="R3" s="190"/>
      <c r="S3" s="194" t="s">
        <v>145</v>
      </c>
    </row>
    <row r="4" spans="1:19">
      <c r="A4" s="21">
        <v>1</v>
      </c>
      <c r="B4" s="21">
        <v>8</v>
      </c>
      <c r="C4" s="21">
        <v>4</v>
      </c>
      <c r="D4" s="180"/>
      <c r="E4" s="175">
        <f>IF($E$2&gt;=1,B4,)</f>
        <v>0</v>
      </c>
      <c r="F4" s="20"/>
      <c r="G4" s="177">
        <f>IF($G$2&gt;=1,A4,)</f>
        <v>0</v>
      </c>
      <c r="H4" s="177">
        <f>IF($G$2=0,0,(IF($H$2&gt;=1,C4,)))</f>
        <v>0</v>
      </c>
      <c r="I4" s="20"/>
      <c r="J4" s="177">
        <f>IF($J$2&gt;=1,A4,)</f>
        <v>0</v>
      </c>
      <c r="K4" s="179">
        <f>IF($J$2=0,0,(IF($K$2&gt;=1,C4,)))</f>
        <v>0</v>
      </c>
      <c r="M4" s="198" t="s">
        <v>22</v>
      </c>
      <c r="O4" s="196" t="str">
        <f>IF($M$1="Português",O5,(IF($M$1="English",O6,(IF($M$1="Español",O5,(IF($M$1="Français",O7,)))))))</f>
        <v>Valor</v>
      </c>
      <c r="Q4" s="164" t="s">
        <v>146</v>
      </c>
      <c r="R4" s="191"/>
      <c r="S4" s="194" t="s">
        <v>147</v>
      </c>
    </row>
    <row r="5" spans="1:19" ht="11.25" customHeight="1">
      <c r="A5" s="21">
        <v>2</v>
      </c>
      <c r="B5" s="21">
        <v>9</v>
      </c>
      <c r="C5" s="21">
        <v>5</v>
      </c>
      <c r="D5" s="180"/>
      <c r="E5" s="175">
        <f t="shared" ref="E5:E68" si="0">IF($E$2&gt;=1,B5,)</f>
        <v>0</v>
      </c>
      <c r="F5" s="20"/>
      <c r="G5" s="177">
        <f t="shared" ref="G5:G13" si="1">IF($G$2&gt;=1,A5,)</f>
        <v>0</v>
      </c>
      <c r="H5" s="177">
        <f t="shared" ref="H5:H68" si="2">IF($G$2=0,0,(IF($H$2&gt;=1,C5,)))</f>
        <v>0</v>
      </c>
      <c r="I5" s="20"/>
      <c r="J5" s="177">
        <f t="shared" ref="J5:J13" si="3">IF($J$2&gt;=1,A5,)</f>
        <v>0</v>
      </c>
      <c r="K5" s="179">
        <f t="shared" ref="K5:K68" si="4">IF($J$2=0,0,(IF($K$2&gt;=1,C5,)))</f>
        <v>0</v>
      </c>
      <c r="M5" s="193" t="s">
        <v>95</v>
      </c>
      <c r="O5" s="13" t="s">
        <v>14</v>
      </c>
      <c r="Q5" s="164" t="s">
        <v>148</v>
      </c>
      <c r="R5" s="130"/>
      <c r="S5" s="194" t="s">
        <v>149</v>
      </c>
    </row>
    <row r="6" spans="1:19" ht="11.25" customHeight="1">
      <c r="A6" s="21">
        <v>3</v>
      </c>
      <c r="B6" s="21">
        <v>10</v>
      </c>
      <c r="C6" s="21">
        <v>6</v>
      </c>
      <c r="D6" s="180"/>
      <c r="E6" s="175">
        <f t="shared" si="0"/>
        <v>0</v>
      </c>
      <c r="F6" s="184"/>
      <c r="G6" s="177">
        <f t="shared" si="1"/>
        <v>0</v>
      </c>
      <c r="H6" s="177">
        <f t="shared" si="2"/>
        <v>0</v>
      </c>
      <c r="I6" s="20"/>
      <c r="J6" s="177">
        <f t="shared" si="3"/>
        <v>0</v>
      </c>
      <c r="K6" s="179">
        <f t="shared" si="4"/>
        <v>0</v>
      </c>
      <c r="O6" s="13" t="s">
        <v>19</v>
      </c>
      <c r="Q6" s="196" t="str">
        <f>IF($M$1="Português",Q7,(IF($M$1="English",Q8,(IF($M$1="Español",Q9,(IF($M$1="Français",Q10,)))))))</f>
        <v>IVA a taxa de:   (ver NOTAS IMPORTANTES)</v>
      </c>
      <c r="S6" s="194"/>
    </row>
    <row r="7" spans="1:19" ht="11.25" customHeight="1">
      <c r="A7" s="21">
        <v>4</v>
      </c>
      <c r="B7" s="21">
        <v>11</v>
      </c>
      <c r="C7" s="21">
        <v>7</v>
      </c>
      <c r="D7" s="180"/>
      <c r="E7" s="175">
        <f t="shared" si="0"/>
        <v>0</v>
      </c>
      <c r="F7" s="20"/>
      <c r="G7" s="177">
        <f t="shared" si="1"/>
        <v>0</v>
      </c>
      <c r="H7" s="177">
        <f t="shared" si="2"/>
        <v>0</v>
      </c>
      <c r="I7" s="20"/>
      <c r="J7" s="177">
        <f t="shared" si="3"/>
        <v>0</v>
      </c>
      <c r="K7" s="179">
        <f t="shared" si="4"/>
        <v>0</v>
      </c>
      <c r="M7" s="196" t="str">
        <f>IF($M$1="Português",M8,(IF($M$1="English",M9,(IF($M$1="Español",M10,(IF($M$1="Français",M11,)))))))</f>
        <v>Nº Contribuinte:</v>
      </c>
      <c r="O7" s="195" t="s">
        <v>100</v>
      </c>
      <c r="Q7" s="130" t="s">
        <v>133</v>
      </c>
      <c r="S7" s="207"/>
    </row>
    <row r="8" spans="1:19" ht="11.25" customHeight="1">
      <c r="A8" s="21">
        <v>5</v>
      </c>
      <c r="B8" s="21">
        <v>12</v>
      </c>
      <c r="C8" s="21">
        <v>8</v>
      </c>
      <c r="D8" s="180"/>
      <c r="E8" s="175">
        <f t="shared" si="0"/>
        <v>0</v>
      </c>
      <c r="F8" s="20"/>
      <c r="G8" s="177">
        <f t="shared" si="1"/>
        <v>0</v>
      </c>
      <c r="H8" s="177">
        <f t="shared" si="2"/>
        <v>0</v>
      </c>
      <c r="I8" s="20"/>
      <c r="J8" s="177">
        <f t="shared" si="3"/>
        <v>0</v>
      </c>
      <c r="K8" s="179">
        <f t="shared" si="4"/>
        <v>0</v>
      </c>
      <c r="M8" s="11" t="s">
        <v>0</v>
      </c>
      <c r="O8" s="196" t="str">
        <f>IF($M$1="Português",O9,(IF($M$1="English",O10,(IF($M$1="Español",O9,(IF($M$1="Français",O11,)))))))</f>
        <v>Nº Horas</v>
      </c>
      <c r="Q8" s="130" t="s">
        <v>134</v>
      </c>
      <c r="S8" s="196" t="str">
        <f>IF($M$1="Português",S11,(IF($M$1="English",S14,(IF($M$1="Español",S17,(IF($M$1="Français",S20,)))))))</f>
        <v>Inglês</v>
      </c>
    </row>
    <row r="9" spans="1:19" ht="11.25" customHeight="1">
      <c r="A9" s="21">
        <v>6</v>
      </c>
      <c r="B9" s="21">
        <v>13</v>
      </c>
      <c r="C9" s="21">
        <v>9</v>
      </c>
      <c r="D9" s="180"/>
      <c r="E9" s="175">
        <f t="shared" si="0"/>
        <v>0</v>
      </c>
      <c r="F9" s="20"/>
      <c r="G9" s="177">
        <f t="shared" si="1"/>
        <v>0</v>
      </c>
      <c r="H9" s="177">
        <f t="shared" si="2"/>
        <v>0</v>
      </c>
      <c r="I9" s="20"/>
      <c r="J9" s="177">
        <f t="shared" si="3"/>
        <v>0</v>
      </c>
      <c r="K9" s="179">
        <f t="shared" si="4"/>
        <v>0</v>
      </c>
      <c r="M9" s="12" t="s">
        <v>26</v>
      </c>
      <c r="O9" s="9" t="s">
        <v>16</v>
      </c>
      <c r="Q9" s="130" t="s">
        <v>135</v>
      </c>
      <c r="S9" s="196" t="str">
        <f t="shared" ref="S9:S10" si="5">IF($M$1="Português",S12,(IF($M$1="English",S15,(IF($M$1="Español",S18,(IF($M$1="Français",S21,)))))))</f>
        <v>Espanhol</v>
      </c>
    </row>
    <row r="10" spans="1:19" ht="11.25" customHeight="1">
      <c r="A10" s="21">
        <v>7</v>
      </c>
      <c r="B10" s="21">
        <v>14</v>
      </c>
      <c r="C10" s="21">
        <v>10</v>
      </c>
      <c r="D10" s="180"/>
      <c r="E10" s="175">
        <f t="shared" si="0"/>
        <v>0</v>
      </c>
      <c r="F10" s="184"/>
      <c r="G10" s="177">
        <f t="shared" si="1"/>
        <v>0</v>
      </c>
      <c r="H10" s="177">
        <f t="shared" si="2"/>
        <v>0</v>
      </c>
      <c r="I10" s="20"/>
      <c r="J10" s="177">
        <f t="shared" si="3"/>
        <v>0</v>
      </c>
      <c r="K10" s="179">
        <f t="shared" si="4"/>
        <v>0</v>
      </c>
      <c r="M10" s="12" t="s">
        <v>27</v>
      </c>
      <c r="O10" s="24" t="s">
        <v>51</v>
      </c>
      <c r="Q10" s="61" t="s">
        <v>136</v>
      </c>
      <c r="S10" s="196" t="str">
        <f t="shared" si="5"/>
        <v>Francês</v>
      </c>
    </row>
    <row r="11" spans="1:19" ht="11.25" customHeight="1">
      <c r="A11" s="21">
        <v>8</v>
      </c>
      <c r="B11" s="21">
        <v>15</v>
      </c>
      <c r="C11" s="21">
        <v>11</v>
      </c>
      <c r="D11" s="180"/>
      <c r="E11" s="175">
        <f t="shared" si="0"/>
        <v>0</v>
      </c>
      <c r="F11" s="20"/>
      <c r="G11" s="177">
        <f t="shared" si="1"/>
        <v>0</v>
      </c>
      <c r="H11" s="177">
        <f t="shared" si="2"/>
        <v>0</v>
      </c>
      <c r="I11" s="20"/>
      <c r="J11" s="177">
        <f t="shared" si="3"/>
        <v>0</v>
      </c>
      <c r="K11" s="179">
        <f t="shared" si="4"/>
        <v>0</v>
      </c>
      <c r="M11" s="12" t="s">
        <v>97</v>
      </c>
      <c r="O11" s="24" t="s">
        <v>111</v>
      </c>
      <c r="Q11" s="196" t="str">
        <f>IF($M$1="Português",Q12,(IF($M$1="English",Q13,(IF($M$1="Español",Q14,(IF($M$1="Français",Q13,)))))))</f>
        <v xml:space="preserve">VIGILÂNCIA </v>
      </c>
      <c r="S11" s="125" t="s">
        <v>44</v>
      </c>
    </row>
    <row r="12" spans="1:19" ht="11.25" customHeight="1">
      <c r="A12" s="21">
        <v>9</v>
      </c>
      <c r="B12" s="21">
        <v>16</v>
      </c>
      <c r="C12" s="21">
        <v>12</v>
      </c>
      <c r="D12" s="180"/>
      <c r="E12" s="175">
        <f t="shared" si="0"/>
        <v>0</v>
      </c>
      <c r="F12" s="20"/>
      <c r="G12" s="177">
        <f t="shared" si="1"/>
        <v>0</v>
      </c>
      <c r="H12" s="177">
        <f t="shared" si="2"/>
        <v>0</v>
      </c>
      <c r="I12" s="20"/>
      <c r="J12" s="177">
        <f t="shared" si="3"/>
        <v>0</v>
      </c>
      <c r="K12" s="179">
        <f t="shared" si="4"/>
        <v>0</v>
      </c>
      <c r="M12" s="196" t="str">
        <f>IF($M$1="Português",M13,(IF($M$1="English",M14,(IF($M$1="Español",M15,(IF($M$1="Français",M16,)))))))</f>
        <v>Pagamento até:</v>
      </c>
      <c r="O12" s="196" t="str">
        <f>IF($M$1="Português",O13,(IF($M$1="English",O14,(IF($M$1="Español",O15,(IF($M$1="Français",O16,)))))))</f>
        <v>Outro</v>
      </c>
      <c r="Q12" s="9" t="s">
        <v>4</v>
      </c>
      <c r="S12" s="125" t="s">
        <v>45</v>
      </c>
    </row>
    <row r="13" spans="1:19" ht="11.25" customHeight="1">
      <c r="A13" s="21">
        <v>10</v>
      </c>
      <c r="B13" s="21">
        <v>17</v>
      </c>
      <c r="C13" s="21">
        <v>13</v>
      </c>
      <c r="D13" s="180"/>
      <c r="E13" s="175">
        <f t="shared" si="0"/>
        <v>0</v>
      </c>
      <c r="F13" s="20"/>
      <c r="G13" s="177">
        <f t="shared" si="1"/>
        <v>0</v>
      </c>
      <c r="H13" s="177">
        <f t="shared" si="2"/>
        <v>0</v>
      </c>
      <c r="I13" s="20"/>
      <c r="J13" s="177">
        <f t="shared" si="3"/>
        <v>0</v>
      </c>
      <c r="K13" s="179">
        <f t="shared" si="4"/>
        <v>0</v>
      </c>
      <c r="M13" s="12" t="s">
        <v>28</v>
      </c>
      <c r="O13" s="9" t="s">
        <v>49</v>
      </c>
      <c r="Q13" s="9" t="s">
        <v>38</v>
      </c>
      <c r="S13" s="126" t="s">
        <v>47</v>
      </c>
    </row>
    <row r="14" spans="1:19" ht="11.25" customHeight="1">
      <c r="A14" s="20"/>
      <c r="B14" s="21">
        <v>18</v>
      </c>
      <c r="C14" s="21">
        <v>14</v>
      </c>
      <c r="D14" s="180"/>
      <c r="E14" s="175">
        <f t="shared" si="0"/>
        <v>0</v>
      </c>
      <c r="F14" s="184"/>
      <c r="H14" s="177">
        <f t="shared" si="2"/>
        <v>0</v>
      </c>
      <c r="I14" s="20"/>
      <c r="K14" s="179">
        <f t="shared" si="4"/>
        <v>0</v>
      </c>
      <c r="M14" s="12" t="s">
        <v>29</v>
      </c>
      <c r="O14" s="9" t="s">
        <v>50</v>
      </c>
      <c r="Q14" s="9" t="s">
        <v>39</v>
      </c>
      <c r="S14" s="125" t="s">
        <v>21</v>
      </c>
    </row>
    <row r="15" spans="1:19" ht="11.25" customHeight="1" thickBot="1">
      <c r="B15" s="21">
        <v>19</v>
      </c>
      <c r="C15" s="21">
        <v>15</v>
      </c>
      <c r="D15" s="180"/>
      <c r="E15" s="175">
        <f t="shared" si="0"/>
        <v>0</v>
      </c>
      <c r="F15" s="20"/>
      <c r="H15" s="177">
        <f t="shared" si="2"/>
        <v>0</v>
      </c>
      <c r="I15" s="20"/>
      <c r="K15" s="179">
        <f t="shared" si="4"/>
        <v>0</v>
      </c>
      <c r="M15" s="12" t="s">
        <v>30</v>
      </c>
      <c r="O15" s="9" t="s">
        <v>113</v>
      </c>
      <c r="Q15" s="196" t="str">
        <f>IF($M$1="Português",Q16,(IF($M$1="English",Q17,(IF($M$1="Español",Q18,(IF($M$1="Français",Q19,)))))))</f>
        <v>Observações:</v>
      </c>
      <c r="S15" s="125" t="s">
        <v>46</v>
      </c>
    </row>
    <row r="16" spans="1:19" ht="11.25" customHeight="1">
      <c r="A16" s="63"/>
      <c r="B16" s="21">
        <v>20</v>
      </c>
      <c r="C16" s="21">
        <v>16</v>
      </c>
      <c r="D16" s="181"/>
      <c r="E16" s="175">
        <f t="shared" si="0"/>
        <v>0</v>
      </c>
      <c r="F16" s="20"/>
      <c r="H16" s="177">
        <f t="shared" si="2"/>
        <v>0</v>
      </c>
      <c r="I16" s="20"/>
      <c r="K16" s="179">
        <f t="shared" si="4"/>
        <v>0</v>
      </c>
      <c r="M16" s="164" t="s">
        <v>96</v>
      </c>
      <c r="O16" s="9" t="s">
        <v>112</v>
      </c>
      <c r="Q16" s="9" t="s">
        <v>7</v>
      </c>
      <c r="S16" s="126" t="s">
        <v>48</v>
      </c>
    </row>
    <row r="17" spans="1:19" ht="11.25" customHeight="1" thickBot="1">
      <c r="A17" s="64" t="s">
        <v>54</v>
      </c>
      <c r="B17" s="21">
        <v>21</v>
      </c>
      <c r="C17" s="21">
        <v>17</v>
      </c>
      <c r="D17" s="180"/>
      <c r="E17" s="175">
        <f t="shared" si="0"/>
        <v>0</v>
      </c>
      <c r="F17" s="20"/>
      <c r="H17" s="177">
        <f t="shared" si="2"/>
        <v>0</v>
      </c>
      <c r="I17" s="20"/>
      <c r="K17" s="179">
        <f t="shared" si="4"/>
        <v>0</v>
      </c>
      <c r="M17" s="196" t="str">
        <f>IF($M$1="Português",M18,(IF($M$1="English",M19,(IF($M$1="Español",M20,(IF($M$1="Français",M21,)))))))</f>
        <v>ENVIAR PARA:</v>
      </c>
      <c r="O17" s="206">
        <f>IF($M$1="Português",O18,(IF($M$1="English",O19,(IF($M$1="Español",O19,(IF($M$1="Français",O19,)))))))</f>
        <v>0.23</v>
      </c>
      <c r="Q17" s="9" t="s">
        <v>40</v>
      </c>
      <c r="S17" s="125" t="s">
        <v>64</v>
      </c>
    </row>
    <row r="18" spans="1:19" ht="11.25" customHeight="1">
      <c r="B18" s="21">
        <v>22</v>
      </c>
      <c r="C18" s="21">
        <v>18</v>
      </c>
      <c r="D18" s="180"/>
      <c r="E18" s="175">
        <f t="shared" si="0"/>
        <v>0</v>
      </c>
      <c r="F18" s="184"/>
      <c r="H18" s="177">
        <f t="shared" si="2"/>
        <v>0</v>
      </c>
      <c r="I18" s="20"/>
      <c r="K18" s="179">
        <f t="shared" si="4"/>
        <v>0</v>
      </c>
      <c r="M18" s="214" t="s">
        <v>127</v>
      </c>
      <c r="O18" s="165">
        <v>0.23</v>
      </c>
      <c r="Q18" s="9" t="s">
        <v>41</v>
      </c>
      <c r="S18" s="125" t="s">
        <v>22</v>
      </c>
    </row>
    <row r="19" spans="1:19" ht="11.25" customHeight="1">
      <c r="B19" s="21">
        <v>23</v>
      </c>
      <c r="C19" s="21">
        <v>19</v>
      </c>
      <c r="D19" s="180"/>
      <c r="E19" s="175">
        <f t="shared" si="0"/>
        <v>0</v>
      </c>
      <c r="F19" s="20"/>
      <c r="H19" s="177">
        <f t="shared" si="2"/>
        <v>0</v>
      </c>
      <c r="I19" s="20"/>
      <c r="K19" s="179">
        <f t="shared" si="4"/>
        <v>0</v>
      </c>
      <c r="M19" s="214" t="s">
        <v>128</v>
      </c>
      <c r="O19" s="165">
        <v>0</v>
      </c>
      <c r="Q19" s="9" t="s">
        <v>106</v>
      </c>
      <c r="S19" s="126" t="s">
        <v>65</v>
      </c>
    </row>
    <row r="20" spans="1:19" ht="11.25" customHeight="1">
      <c r="B20" s="21">
        <v>24</v>
      </c>
      <c r="C20" s="21">
        <v>20</v>
      </c>
      <c r="D20" s="180"/>
      <c r="E20" s="175">
        <f t="shared" si="0"/>
        <v>0</v>
      </c>
      <c r="F20" s="20"/>
      <c r="H20" s="177">
        <f t="shared" si="2"/>
        <v>0</v>
      </c>
      <c r="I20" s="183"/>
      <c r="K20" s="179">
        <f t="shared" si="4"/>
        <v>0</v>
      </c>
      <c r="M20" s="214" t="s">
        <v>129</v>
      </c>
      <c r="Q20" s="196" t="str">
        <f>IF($M$1="Português",Q21,(IF($M$1="English",Q22,(IF($M$1="Español",Q23,(IF($M$1="Français",Q24,)))))))</f>
        <v>Português + 1 idioma</v>
      </c>
      <c r="S20" s="199" t="s">
        <v>101</v>
      </c>
    </row>
    <row r="21" spans="1:19" ht="11.25" customHeight="1">
      <c r="B21" s="21">
        <v>25</v>
      </c>
      <c r="C21" s="21">
        <v>21</v>
      </c>
      <c r="D21" s="180"/>
      <c r="E21" s="175">
        <f t="shared" si="0"/>
        <v>0</v>
      </c>
      <c r="F21" s="20"/>
      <c r="H21" s="177">
        <f t="shared" si="2"/>
        <v>0</v>
      </c>
      <c r="I21" s="20"/>
      <c r="K21" s="179">
        <f t="shared" si="4"/>
        <v>0</v>
      </c>
      <c r="M21" s="214" t="s">
        <v>130</v>
      </c>
      <c r="Q21" s="9" t="s">
        <v>68</v>
      </c>
      <c r="S21" s="200" t="s">
        <v>102</v>
      </c>
    </row>
    <row r="22" spans="1:19" ht="11.25" customHeight="1">
      <c r="B22" s="21">
        <v>26</v>
      </c>
      <c r="C22" s="21">
        <v>22</v>
      </c>
      <c r="D22" s="180"/>
      <c r="E22" s="175">
        <f t="shared" si="0"/>
        <v>0</v>
      </c>
      <c r="F22" s="184"/>
      <c r="H22" s="177">
        <f t="shared" si="2"/>
        <v>0</v>
      </c>
      <c r="I22" s="20"/>
      <c r="K22" s="179">
        <f t="shared" si="4"/>
        <v>0</v>
      </c>
      <c r="M22" s="196" t="str">
        <f>IF($M$1="Português",M23,(IF($M$1="English",M24,(IF($M$1="Español",M25,(IF($M$1="Français",M24,)))))))</f>
        <v>Assinatura:</v>
      </c>
      <c r="Q22" s="14" t="s">
        <v>73</v>
      </c>
      <c r="S22" s="201" t="s">
        <v>95</v>
      </c>
    </row>
    <row r="23" spans="1:19" ht="11.25" customHeight="1">
      <c r="B23" s="21">
        <v>27</v>
      </c>
      <c r="C23" s="21">
        <v>23</v>
      </c>
      <c r="D23" s="180"/>
      <c r="E23" s="175">
        <f t="shared" si="0"/>
        <v>0</v>
      </c>
      <c r="F23" s="20"/>
      <c r="H23" s="177">
        <f t="shared" si="2"/>
        <v>0</v>
      </c>
      <c r="I23" s="20"/>
      <c r="K23" s="179">
        <f t="shared" si="4"/>
        <v>0</v>
      </c>
      <c r="M23" s="14" t="s">
        <v>10</v>
      </c>
      <c r="Q23" s="25" t="s">
        <v>69</v>
      </c>
    </row>
    <row r="24" spans="1:19">
      <c r="B24" s="21">
        <v>28</v>
      </c>
      <c r="C24" s="21">
        <v>24</v>
      </c>
      <c r="D24" s="180"/>
      <c r="E24" s="175">
        <f t="shared" si="0"/>
        <v>0</v>
      </c>
      <c r="F24" s="20"/>
      <c r="H24" s="177">
        <f t="shared" si="2"/>
        <v>0</v>
      </c>
      <c r="I24" s="20"/>
      <c r="K24" s="179">
        <f t="shared" si="4"/>
        <v>0</v>
      </c>
      <c r="M24" s="14" t="s">
        <v>31</v>
      </c>
      <c r="Q24" s="25" t="s">
        <v>107</v>
      </c>
      <c r="S24" s="133"/>
    </row>
    <row r="25" spans="1:19">
      <c r="B25" s="21">
        <v>29</v>
      </c>
      <c r="C25" s="21">
        <v>25</v>
      </c>
      <c r="D25" s="180"/>
      <c r="E25" s="175">
        <f t="shared" si="0"/>
        <v>0</v>
      </c>
      <c r="F25" s="20"/>
      <c r="H25" s="177">
        <f t="shared" si="2"/>
        <v>0</v>
      </c>
      <c r="I25" s="20"/>
      <c r="K25" s="179">
        <f t="shared" si="4"/>
        <v>0</v>
      </c>
      <c r="M25" s="14" t="s">
        <v>32</v>
      </c>
      <c r="Q25" s="196" t="str">
        <f>IF($M$1="Português",Q26,(IF($M$1="English",Q27,(IF($M$1="Español",Q28,(IF($M$1="Français",Q29,)))))))</f>
        <v>Português + 2 idiomas</v>
      </c>
      <c r="S25" s="196" t="str">
        <f>IF($M$1="Português",S28,(IF($M$1="English",S31,(IF($M$1="Español",S34,(IF($M$1="Français",S37,)))))))</f>
        <v>Inglês / Espanhol</v>
      </c>
    </row>
    <row r="26" spans="1:19">
      <c r="B26" s="21">
        <v>30</v>
      </c>
      <c r="C26" s="21">
        <v>26</v>
      </c>
      <c r="D26" s="180"/>
      <c r="E26" s="175">
        <f t="shared" si="0"/>
        <v>0</v>
      </c>
      <c r="F26" s="184"/>
      <c r="H26" s="177">
        <f t="shared" si="2"/>
        <v>0</v>
      </c>
      <c r="I26" s="20"/>
      <c r="K26" s="179">
        <f t="shared" si="4"/>
        <v>0</v>
      </c>
      <c r="M26" s="196" t="str">
        <f>IF($M$1="Português",M27,(IF($M$1="English",M28,(IF($M$1="Español",M29,(IF($M$1="Français",M28,)))))))</f>
        <v>Data:</v>
      </c>
      <c r="Q26" s="9" t="s">
        <v>70</v>
      </c>
      <c r="S26" s="196" t="str">
        <f t="shared" ref="S26:S27" si="6">IF($M$1="Português",S29,(IF($M$1="English",S32,(IF($M$1="Español",S35,(IF($M$1="Français",S38,)))))))</f>
        <v>Inglês / Francês</v>
      </c>
    </row>
    <row r="27" spans="1:19">
      <c r="B27" s="21">
        <v>31</v>
      </c>
      <c r="C27" s="21">
        <v>27</v>
      </c>
      <c r="D27" s="180"/>
      <c r="E27" s="175">
        <f t="shared" si="0"/>
        <v>0</v>
      </c>
      <c r="F27" s="20"/>
      <c r="H27" s="177">
        <f t="shared" si="2"/>
        <v>0</v>
      </c>
      <c r="I27" s="20"/>
      <c r="K27" s="179">
        <f t="shared" si="4"/>
        <v>0</v>
      </c>
      <c r="M27" s="13" t="s">
        <v>11</v>
      </c>
      <c r="Q27" s="14" t="s">
        <v>72</v>
      </c>
      <c r="S27" s="196" t="str">
        <f t="shared" si="6"/>
        <v>Francês / Espanhol</v>
      </c>
    </row>
    <row r="28" spans="1:19">
      <c r="B28" s="21">
        <v>32</v>
      </c>
      <c r="C28" s="21">
        <v>28</v>
      </c>
      <c r="D28" s="180"/>
      <c r="E28" s="175">
        <f t="shared" si="0"/>
        <v>0</v>
      </c>
      <c r="F28" s="20"/>
      <c r="H28" s="177">
        <f t="shared" si="2"/>
        <v>0</v>
      </c>
      <c r="I28" s="20"/>
      <c r="K28" s="179">
        <f t="shared" si="4"/>
        <v>0</v>
      </c>
      <c r="M28" s="13" t="s">
        <v>33</v>
      </c>
      <c r="Q28" s="25" t="s">
        <v>71</v>
      </c>
      <c r="S28" s="125" t="s">
        <v>66</v>
      </c>
    </row>
    <row r="29" spans="1:19">
      <c r="B29" s="21">
        <v>33</v>
      </c>
      <c r="C29" s="21">
        <v>29</v>
      </c>
      <c r="D29" s="180"/>
      <c r="E29" s="175">
        <f t="shared" si="0"/>
        <v>0</v>
      </c>
      <c r="F29" s="20"/>
      <c r="H29" s="177">
        <f t="shared" si="2"/>
        <v>0</v>
      </c>
      <c r="I29" s="20"/>
      <c r="K29" s="179">
        <f t="shared" si="4"/>
        <v>0</v>
      </c>
      <c r="M29" s="13" t="s">
        <v>34</v>
      </c>
      <c r="Q29" s="25" t="s">
        <v>108</v>
      </c>
      <c r="S29" s="125" t="s">
        <v>67</v>
      </c>
    </row>
    <row r="30" spans="1:19">
      <c r="B30" s="21">
        <v>34</v>
      </c>
      <c r="C30" s="21">
        <v>30</v>
      </c>
      <c r="D30" s="181"/>
      <c r="E30" s="175">
        <f t="shared" si="0"/>
        <v>0</v>
      </c>
      <c r="F30" s="184"/>
      <c r="H30" s="177">
        <f t="shared" si="2"/>
        <v>0</v>
      </c>
      <c r="I30" s="20"/>
      <c r="K30" s="179">
        <f t="shared" si="4"/>
        <v>0</v>
      </c>
      <c r="M30" s="196" t="str">
        <f>IF($M$1="Português",M31,(IF($M$1="English",M32,(IF($M$1="Español",M33,(IF($M$1="Français",M34,)))))))</f>
        <v>Quant.</v>
      </c>
      <c r="Q30" s="196" t="str">
        <f>IF($M$1="Português",Q31,(IF($M$1="English",Q32,(IF($M$1="Español",Q33,(IF($M$1="Français",Q34,)))))))</f>
        <v>VIGILÂNCIA | HOSPEDEIRAS</v>
      </c>
      <c r="S30" s="125" t="s">
        <v>74</v>
      </c>
    </row>
    <row r="31" spans="1:19">
      <c r="B31" s="21">
        <v>35</v>
      </c>
      <c r="C31" s="21">
        <v>31</v>
      </c>
      <c r="D31" s="180"/>
      <c r="E31" s="175">
        <f t="shared" si="0"/>
        <v>0</v>
      </c>
      <c r="F31" s="20"/>
      <c r="H31" s="177">
        <f t="shared" si="2"/>
        <v>0</v>
      </c>
      <c r="I31" s="20"/>
      <c r="K31" s="179">
        <f t="shared" si="4"/>
        <v>0</v>
      </c>
      <c r="M31" s="13" t="s">
        <v>15</v>
      </c>
      <c r="Q31" s="22" t="s">
        <v>138</v>
      </c>
      <c r="S31" s="127" t="s">
        <v>75</v>
      </c>
    </row>
    <row r="32" spans="1:19" ht="11.25" customHeight="1">
      <c r="B32" s="21">
        <v>36</v>
      </c>
      <c r="C32" s="21">
        <v>32</v>
      </c>
      <c r="D32" s="180"/>
      <c r="E32" s="175">
        <f t="shared" si="0"/>
        <v>0</v>
      </c>
      <c r="F32" s="20"/>
      <c r="H32" s="177">
        <f t="shared" si="2"/>
        <v>0</v>
      </c>
      <c r="I32" s="20"/>
      <c r="K32" s="179">
        <f t="shared" si="4"/>
        <v>0</v>
      </c>
      <c r="M32" s="13" t="s">
        <v>35</v>
      </c>
      <c r="Q32" s="22" t="s">
        <v>139</v>
      </c>
      <c r="S32" s="125" t="s">
        <v>76</v>
      </c>
    </row>
    <row r="33" spans="2:19" ht="11.25" customHeight="1">
      <c r="B33" s="21">
        <v>37</v>
      </c>
      <c r="C33" s="21">
        <v>33</v>
      </c>
      <c r="D33" s="180"/>
      <c r="E33" s="175">
        <f t="shared" si="0"/>
        <v>0</v>
      </c>
      <c r="F33" s="20"/>
      <c r="H33" s="177">
        <f t="shared" si="2"/>
        <v>0</v>
      </c>
      <c r="I33" s="20"/>
      <c r="K33" s="179">
        <f t="shared" si="4"/>
        <v>0</v>
      </c>
      <c r="M33" s="13" t="s">
        <v>36</v>
      </c>
      <c r="Q33" s="22" t="s">
        <v>140</v>
      </c>
      <c r="S33" s="126" t="s">
        <v>77</v>
      </c>
    </row>
    <row r="34" spans="2:19" ht="11.25" customHeight="1">
      <c r="B34" s="21">
        <v>38</v>
      </c>
      <c r="C34" s="21">
        <v>34</v>
      </c>
      <c r="D34" s="180"/>
      <c r="E34" s="175">
        <f t="shared" si="0"/>
        <v>0</v>
      </c>
      <c r="F34" s="184"/>
      <c r="H34" s="177">
        <f t="shared" si="2"/>
        <v>0</v>
      </c>
      <c r="I34" s="20"/>
      <c r="K34" s="179">
        <f t="shared" si="4"/>
        <v>0</v>
      </c>
      <c r="M34" s="195" t="s">
        <v>110</v>
      </c>
      <c r="Q34" s="22" t="s">
        <v>141</v>
      </c>
      <c r="S34" s="125" t="s">
        <v>78</v>
      </c>
    </row>
    <row r="35" spans="2:19" ht="11.25" customHeight="1">
      <c r="B35" s="21">
        <v>39</v>
      </c>
      <c r="C35" s="21">
        <v>35</v>
      </c>
      <c r="D35" s="180"/>
      <c r="E35" s="175">
        <f t="shared" si="0"/>
        <v>0</v>
      </c>
      <c r="F35" s="20"/>
      <c r="H35" s="177">
        <f t="shared" si="2"/>
        <v>0</v>
      </c>
      <c r="I35" s="20"/>
      <c r="K35" s="179">
        <f t="shared" si="4"/>
        <v>0</v>
      </c>
      <c r="M35" s="196" t="str">
        <f>IF($M$1="Português",M36,(IF($M$1="English",M37,(IF($M$1="Español",M36,(IF($M$1="Français",M38,)))))))</f>
        <v>Empresa:</v>
      </c>
      <c r="Q35" s="196" t="str">
        <f>IF($M$1="Português",Q36,(IF($M$1="English",Q37,(IF($M$1="Español",Q38,(IF($M$1="Français",Q39,)))))))</f>
        <v>Campos Obrigatórios</v>
      </c>
      <c r="S35" s="125" t="s">
        <v>79</v>
      </c>
    </row>
    <row r="36" spans="2:19" ht="11.25" customHeight="1">
      <c r="B36" s="21">
        <v>40</v>
      </c>
      <c r="C36" s="21">
        <v>36</v>
      </c>
      <c r="D36" s="180"/>
      <c r="E36" s="175">
        <f t="shared" si="0"/>
        <v>0</v>
      </c>
      <c r="F36" s="20"/>
      <c r="H36" s="177">
        <f t="shared" si="2"/>
        <v>0</v>
      </c>
      <c r="I36" s="20"/>
      <c r="K36" s="179">
        <f t="shared" si="4"/>
        <v>0</v>
      </c>
      <c r="M36" s="11" t="s">
        <v>1</v>
      </c>
      <c r="Q36" s="10" t="s">
        <v>23</v>
      </c>
      <c r="S36" s="126" t="s">
        <v>80</v>
      </c>
    </row>
    <row r="37" spans="2:19" ht="11.25" customHeight="1">
      <c r="B37" s="21">
        <v>41</v>
      </c>
      <c r="C37" s="21">
        <v>37</v>
      </c>
      <c r="D37" s="180"/>
      <c r="E37" s="175">
        <f t="shared" si="0"/>
        <v>0</v>
      </c>
      <c r="F37" s="20"/>
      <c r="H37" s="177">
        <f t="shared" si="2"/>
        <v>0</v>
      </c>
      <c r="I37" s="20"/>
      <c r="K37" s="179">
        <f t="shared" si="4"/>
        <v>0</v>
      </c>
      <c r="M37" s="12" t="s">
        <v>37</v>
      </c>
      <c r="Q37" s="10" t="s">
        <v>24</v>
      </c>
      <c r="S37" s="202" t="s">
        <v>103</v>
      </c>
    </row>
    <row r="38" spans="2:19" ht="11.25" customHeight="1">
      <c r="B38" s="21">
        <v>42</v>
      </c>
      <c r="C38" s="21">
        <v>38</v>
      </c>
      <c r="D38" s="180"/>
      <c r="E38" s="175">
        <f t="shared" si="0"/>
        <v>0</v>
      </c>
      <c r="F38" s="184"/>
      <c r="H38" s="177">
        <f t="shared" si="2"/>
        <v>0</v>
      </c>
      <c r="I38" s="183"/>
      <c r="K38" s="179">
        <f t="shared" si="4"/>
        <v>0</v>
      </c>
      <c r="M38" s="61" t="s">
        <v>98</v>
      </c>
      <c r="Q38" s="10" t="s">
        <v>25</v>
      </c>
      <c r="S38" s="203" t="s">
        <v>104</v>
      </c>
    </row>
    <row r="39" spans="2:19" ht="11.25" customHeight="1">
      <c r="B39" s="21">
        <v>43</v>
      </c>
      <c r="C39" s="21">
        <v>39</v>
      </c>
      <c r="D39" s="180"/>
      <c r="E39" s="175">
        <f t="shared" si="0"/>
        <v>0</v>
      </c>
      <c r="F39" s="20"/>
      <c r="H39" s="177">
        <f t="shared" si="2"/>
        <v>0</v>
      </c>
      <c r="I39" s="20"/>
      <c r="K39" s="179">
        <f t="shared" si="4"/>
        <v>0</v>
      </c>
      <c r="M39" s="196" t="str">
        <f>IF($M$1="Português",M40,(IF($M$1="English",M41,(IF($M$1="Español",M42,(IF($M$1="Français",M43,)))))))</f>
        <v>HOSPEDEIRAS</v>
      </c>
      <c r="Q39" s="130" t="s">
        <v>99</v>
      </c>
      <c r="S39" s="204" t="s">
        <v>105</v>
      </c>
    </row>
    <row r="40" spans="2:19" ht="11.25" customHeight="1">
      <c r="B40" s="21">
        <v>44</v>
      </c>
      <c r="C40" s="21">
        <v>40</v>
      </c>
      <c r="D40" s="180"/>
      <c r="E40" s="175">
        <f t="shared" si="0"/>
        <v>0</v>
      </c>
      <c r="F40" s="20"/>
      <c r="H40" s="177">
        <f t="shared" si="2"/>
        <v>0</v>
      </c>
      <c r="I40" s="20"/>
      <c r="K40" s="179">
        <f t="shared" si="4"/>
        <v>0</v>
      </c>
      <c r="M40" s="9" t="s">
        <v>3</v>
      </c>
      <c r="Q40" s="113"/>
    </row>
    <row r="41" spans="2:19" ht="11.25" customHeight="1">
      <c r="B41" s="21">
        <v>45</v>
      </c>
      <c r="C41" s="21">
        <v>41</v>
      </c>
      <c r="D41" s="180"/>
      <c r="E41" s="175">
        <f t="shared" si="0"/>
        <v>0</v>
      </c>
      <c r="F41" s="20"/>
      <c r="H41" s="177">
        <f t="shared" si="2"/>
        <v>0</v>
      </c>
      <c r="I41" s="20"/>
      <c r="K41" s="179">
        <f t="shared" si="4"/>
        <v>0</v>
      </c>
      <c r="M41" s="9" t="s">
        <v>42</v>
      </c>
      <c r="Q41" s="71"/>
    </row>
    <row r="42" spans="2:19" ht="11.25" customHeight="1">
      <c r="B42" s="21">
        <v>46</v>
      </c>
      <c r="C42" s="21">
        <v>42</v>
      </c>
      <c r="D42" s="180"/>
      <c r="E42" s="175">
        <f t="shared" si="0"/>
        <v>0</v>
      </c>
      <c r="F42" s="184"/>
      <c r="H42" s="177">
        <f t="shared" si="2"/>
        <v>0</v>
      </c>
      <c r="I42" s="20"/>
      <c r="K42" s="179">
        <f t="shared" si="4"/>
        <v>0</v>
      </c>
      <c r="M42" s="9" t="s">
        <v>43</v>
      </c>
      <c r="Q42" s="71"/>
    </row>
    <row r="43" spans="2:19" ht="11.25" customHeight="1">
      <c r="B43" s="21">
        <v>47</v>
      </c>
      <c r="C43" s="21">
        <v>43</v>
      </c>
      <c r="D43" s="180"/>
      <c r="E43" s="175">
        <f t="shared" si="0"/>
        <v>0</v>
      </c>
      <c r="F43" s="20"/>
      <c r="H43" s="177">
        <f t="shared" si="2"/>
        <v>0</v>
      </c>
      <c r="I43" s="20"/>
      <c r="K43" s="179">
        <f t="shared" si="4"/>
        <v>0</v>
      </c>
      <c r="M43" s="205" t="s">
        <v>109</v>
      </c>
      <c r="Q43" s="24"/>
      <c r="S43" s="27"/>
    </row>
    <row r="44" spans="2:19">
      <c r="B44" s="21">
        <v>48</v>
      </c>
      <c r="C44" s="21">
        <v>44</v>
      </c>
      <c r="D44" s="181"/>
      <c r="E44" s="175">
        <f t="shared" si="0"/>
        <v>0</v>
      </c>
      <c r="F44" s="20"/>
      <c r="H44" s="177">
        <f t="shared" si="2"/>
        <v>0</v>
      </c>
      <c r="I44" s="20"/>
      <c r="K44" s="179">
        <f t="shared" si="4"/>
        <v>0</v>
      </c>
      <c r="M44" s="73"/>
      <c r="Q44" s="72"/>
    </row>
    <row r="45" spans="2:19">
      <c r="B45" s="21">
        <v>49</v>
      </c>
      <c r="C45" s="21">
        <v>45</v>
      </c>
      <c r="D45" s="180"/>
      <c r="E45" s="175">
        <f t="shared" si="0"/>
        <v>0</v>
      </c>
      <c r="F45" s="20"/>
      <c r="H45" s="177">
        <f t="shared" si="2"/>
        <v>0</v>
      </c>
      <c r="I45" s="20"/>
      <c r="K45" s="179">
        <f t="shared" si="4"/>
        <v>0</v>
      </c>
      <c r="M45" s="71"/>
      <c r="Q45" s="72"/>
      <c r="S45" s="27"/>
    </row>
    <row r="46" spans="2:19">
      <c r="B46" s="21">
        <v>50</v>
      </c>
      <c r="C46" s="21">
        <v>46</v>
      </c>
      <c r="D46" s="180"/>
      <c r="E46" s="175">
        <f t="shared" si="0"/>
        <v>0</v>
      </c>
      <c r="F46" s="184"/>
      <c r="H46" s="177">
        <f t="shared" si="2"/>
        <v>0</v>
      </c>
      <c r="I46" s="20"/>
      <c r="K46" s="179">
        <f t="shared" si="4"/>
        <v>0</v>
      </c>
      <c r="M46" s="71"/>
      <c r="Q46" s="72"/>
      <c r="S46" s="27"/>
    </row>
    <row r="47" spans="2:19">
      <c r="B47" s="21">
        <v>51</v>
      </c>
      <c r="C47" s="21">
        <v>47</v>
      </c>
      <c r="D47" s="180"/>
      <c r="E47" s="175">
        <f t="shared" si="0"/>
        <v>0</v>
      </c>
      <c r="F47" s="20"/>
      <c r="H47" s="177">
        <f t="shared" si="2"/>
        <v>0</v>
      </c>
      <c r="I47" s="20"/>
      <c r="K47" s="179">
        <f t="shared" si="4"/>
        <v>0</v>
      </c>
      <c r="M47" s="74"/>
    </row>
    <row r="48" spans="2:19">
      <c r="B48" s="21">
        <v>52</v>
      </c>
      <c r="C48" s="21">
        <v>48</v>
      </c>
      <c r="D48" s="180"/>
      <c r="E48" s="175">
        <f t="shared" si="0"/>
        <v>0</v>
      </c>
      <c r="F48" s="20"/>
      <c r="H48" s="177">
        <f t="shared" si="2"/>
        <v>0</v>
      </c>
      <c r="I48" s="20"/>
      <c r="K48" s="179">
        <f t="shared" si="4"/>
        <v>0</v>
      </c>
      <c r="M48" s="75"/>
      <c r="S48" s="25"/>
    </row>
    <row r="49" spans="2:19">
      <c r="B49" s="21">
        <v>53</v>
      </c>
      <c r="C49" s="21">
        <v>49</v>
      </c>
      <c r="D49" s="180"/>
      <c r="E49" s="175">
        <f t="shared" si="0"/>
        <v>0</v>
      </c>
      <c r="F49" s="20"/>
      <c r="H49" s="177">
        <f t="shared" si="2"/>
        <v>0</v>
      </c>
      <c r="I49" s="20"/>
      <c r="K49" s="179">
        <f t="shared" si="4"/>
        <v>0</v>
      </c>
    </row>
    <row r="50" spans="2:19">
      <c r="B50" s="21">
        <v>54</v>
      </c>
      <c r="C50" s="21">
        <v>50</v>
      </c>
      <c r="D50" s="180"/>
      <c r="E50" s="175">
        <f t="shared" si="0"/>
        <v>0</v>
      </c>
      <c r="F50" s="184"/>
      <c r="H50" s="177">
        <f t="shared" si="2"/>
        <v>0</v>
      </c>
      <c r="I50" s="20"/>
      <c r="K50" s="179">
        <f t="shared" si="4"/>
        <v>0</v>
      </c>
      <c r="M50" s="75"/>
    </row>
    <row r="51" spans="2:19">
      <c r="B51" s="21">
        <v>55</v>
      </c>
      <c r="C51" s="21">
        <v>51</v>
      </c>
      <c r="D51" s="180"/>
      <c r="E51" s="175">
        <f t="shared" si="0"/>
        <v>0</v>
      </c>
      <c r="F51" s="20"/>
      <c r="H51" s="177">
        <f t="shared" si="2"/>
        <v>0</v>
      </c>
      <c r="I51" s="20"/>
      <c r="K51" s="179">
        <f t="shared" si="4"/>
        <v>0</v>
      </c>
      <c r="M51" s="70"/>
      <c r="Q51" s="61"/>
    </row>
    <row r="52" spans="2:19">
      <c r="B52" s="21">
        <v>56</v>
      </c>
      <c r="C52" s="21">
        <v>52</v>
      </c>
      <c r="D52" s="180"/>
      <c r="E52" s="175">
        <f t="shared" si="0"/>
        <v>0</v>
      </c>
      <c r="F52" s="20"/>
      <c r="H52" s="177">
        <f t="shared" si="2"/>
        <v>0</v>
      </c>
      <c r="I52" s="20"/>
      <c r="K52" s="179">
        <f t="shared" si="4"/>
        <v>0</v>
      </c>
      <c r="M52" s="72"/>
      <c r="S52" s="26"/>
    </row>
    <row r="53" spans="2:19">
      <c r="B53" s="21">
        <v>57</v>
      </c>
      <c r="C53" s="21">
        <v>53</v>
      </c>
      <c r="D53" s="180"/>
      <c r="E53" s="175">
        <f t="shared" si="0"/>
        <v>0</v>
      </c>
      <c r="F53" s="20"/>
      <c r="H53" s="177">
        <f t="shared" si="2"/>
        <v>0</v>
      </c>
      <c r="I53" s="20"/>
      <c r="K53" s="179">
        <f t="shared" si="4"/>
        <v>0</v>
      </c>
      <c r="M53" s="72"/>
    </row>
    <row r="54" spans="2:19" ht="12.75">
      <c r="B54" s="21">
        <v>58</v>
      </c>
      <c r="C54" s="21">
        <v>54</v>
      </c>
      <c r="D54" s="180"/>
      <c r="E54" s="175">
        <f t="shared" si="0"/>
        <v>0</v>
      </c>
      <c r="F54" s="184"/>
      <c r="H54" s="177">
        <f t="shared" si="2"/>
        <v>0</v>
      </c>
      <c r="I54" s="20"/>
      <c r="K54" s="179">
        <f t="shared" si="4"/>
        <v>0</v>
      </c>
      <c r="Q54" s="62"/>
      <c r="S54" s="26"/>
    </row>
    <row r="55" spans="2:19">
      <c r="B55" s="21">
        <v>59</v>
      </c>
      <c r="C55" s="21">
        <v>55</v>
      </c>
      <c r="D55" s="180"/>
      <c r="E55" s="175">
        <f t="shared" si="0"/>
        <v>0</v>
      </c>
      <c r="F55" s="20"/>
      <c r="H55" s="177">
        <f t="shared" si="2"/>
        <v>0</v>
      </c>
      <c r="I55" s="20"/>
      <c r="K55" s="179">
        <f t="shared" si="4"/>
        <v>0</v>
      </c>
      <c r="Q55" s="61"/>
      <c r="S55" s="26"/>
    </row>
    <row r="56" spans="2:19">
      <c r="B56" s="21">
        <v>60</v>
      </c>
      <c r="C56" s="21">
        <v>56</v>
      </c>
      <c r="D56" s="180"/>
      <c r="E56" s="175">
        <f t="shared" si="0"/>
        <v>0</v>
      </c>
      <c r="F56" s="20"/>
      <c r="H56" s="177">
        <f t="shared" si="2"/>
        <v>0</v>
      </c>
      <c r="I56" s="183"/>
      <c r="K56" s="179">
        <f t="shared" si="4"/>
        <v>0</v>
      </c>
      <c r="Q56" s="61"/>
    </row>
    <row r="57" spans="2:19">
      <c r="B57" s="21">
        <v>61</v>
      </c>
      <c r="C57" s="21">
        <v>57</v>
      </c>
      <c r="D57" s="180"/>
      <c r="E57" s="175">
        <f t="shared" si="0"/>
        <v>0</v>
      </c>
      <c r="F57" s="20"/>
      <c r="H57" s="177">
        <f t="shared" si="2"/>
        <v>0</v>
      </c>
      <c r="I57" s="20"/>
      <c r="K57" s="179">
        <f t="shared" si="4"/>
        <v>0</v>
      </c>
    </row>
    <row r="58" spans="2:19">
      <c r="B58" s="21">
        <v>62</v>
      </c>
      <c r="C58" s="21">
        <v>58</v>
      </c>
      <c r="D58" s="181"/>
      <c r="E58" s="175">
        <f t="shared" si="0"/>
        <v>0</v>
      </c>
      <c r="F58" s="184"/>
      <c r="H58" s="177">
        <f t="shared" si="2"/>
        <v>0</v>
      </c>
      <c r="I58" s="20"/>
      <c r="K58" s="179">
        <f t="shared" si="4"/>
        <v>0</v>
      </c>
    </row>
    <row r="59" spans="2:19">
      <c r="B59" s="21">
        <v>63</v>
      </c>
      <c r="C59" s="21">
        <v>59</v>
      </c>
      <c r="D59" s="180"/>
      <c r="E59" s="175">
        <f t="shared" si="0"/>
        <v>0</v>
      </c>
      <c r="F59" s="20"/>
      <c r="H59" s="177">
        <f t="shared" si="2"/>
        <v>0</v>
      </c>
      <c r="I59" s="20"/>
      <c r="K59" s="179">
        <f t="shared" si="4"/>
        <v>0</v>
      </c>
    </row>
    <row r="60" spans="2:19">
      <c r="B60" s="21">
        <v>64</v>
      </c>
      <c r="C60" s="21">
        <v>60</v>
      </c>
      <c r="D60" s="180"/>
      <c r="E60" s="175">
        <f t="shared" si="0"/>
        <v>0</v>
      </c>
      <c r="F60" s="20"/>
      <c r="H60" s="177">
        <f t="shared" si="2"/>
        <v>0</v>
      </c>
      <c r="I60" s="20"/>
      <c r="K60" s="179">
        <f t="shared" si="4"/>
        <v>0</v>
      </c>
    </row>
    <row r="61" spans="2:19">
      <c r="B61" s="21">
        <v>65</v>
      </c>
      <c r="C61" s="21">
        <v>61</v>
      </c>
      <c r="D61" s="180"/>
      <c r="E61" s="175">
        <f t="shared" si="0"/>
        <v>0</v>
      </c>
      <c r="F61" s="20"/>
      <c r="H61" s="177">
        <f t="shared" si="2"/>
        <v>0</v>
      </c>
      <c r="I61" s="20"/>
      <c r="K61" s="179">
        <f t="shared" si="4"/>
        <v>0</v>
      </c>
    </row>
    <row r="62" spans="2:19">
      <c r="B62" s="21">
        <v>66</v>
      </c>
      <c r="C62" s="21">
        <v>62</v>
      </c>
      <c r="D62" s="180"/>
      <c r="E62" s="175">
        <f t="shared" si="0"/>
        <v>0</v>
      </c>
      <c r="F62" s="184"/>
      <c r="H62" s="177">
        <f t="shared" si="2"/>
        <v>0</v>
      </c>
      <c r="I62" s="20"/>
      <c r="K62" s="179">
        <f t="shared" si="4"/>
        <v>0</v>
      </c>
    </row>
    <row r="63" spans="2:19">
      <c r="B63" s="21">
        <v>67</v>
      </c>
      <c r="C63" s="21">
        <v>63</v>
      </c>
      <c r="D63" s="180"/>
      <c r="E63" s="175">
        <f t="shared" si="0"/>
        <v>0</v>
      </c>
      <c r="F63" s="20"/>
      <c r="H63" s="177">
        <f t="shared" si="2"/>
        <v>0</v>
      </c>
      <c r="I63" s="20"/>
      <c r="K63" s="179">
        <f t="shared" si="4"/>
        <v>0</v>
      </c>
    </row>
    <row r="64" spans="2:19">
      <c r="B64" s="21">
        <v>68</v>
      </c>
      <c r="C64" s="21">
        <v>64</v>
      </c>
      <c r="D64" s="180"/>
      <c r="E64" s="175">
        <f t="shared" si="0"/>
        <v>0</v>
      </c>
      <c r="F64" s="20"/>
      <c r="H64" s="177">
        <f t="shared" si="2"/>
        <v>0</v>
      </c>
      <c r="I64" s="20"/>
      <c r="K64" s="179">
        <f t="shared" si="4"/>
        <v>0</v>
      </c>
    </row>
    <row r="65" spans="1:11">
      <c r="B65" s="21">
        <v>69</v>
      </c>
      <c r="C65" s="21">
        <v>65</v>
      </c>
      <c r="D65" s="180"/>
      <c r="E65" s="175">
        <f t="shared" si="0"/>
        <v>0</v>
      </c>
      <c r="F65" s="20"/>
      <c r="H65" s="177">
        <f t="shared" si="2"/>
        <v>0</v>
      </c>
      <c r="I65" s="20"/>
      <c r="K65" s="179">
        <f t="shared" si="4"/>
        <v>0</v>
      </c>
    </row>
    <row r="66" spans="1:11">
      <c r="B66" s="21">
        <v>70</v>
      </c>
      <c r="C66" s="21">
        <v>66</v>
      </c>
      <c r="D66" s="180"/>
      <c r="E66" s="175">
        <f t="shared" si="0"/>
        <v>0</v>
      </c>
      <c r="F66" s="184"/>
      <c r="H66" s="177">
        <f t="shared" si="2"/>
        <v>0</v>
      </c>
      <c r="I66" s="20"/>
      <c r="K66" s="179">
        <f t="shared" si="4"/>
        <v>0</v>
      </c>
    </row>
    <row r="67" spans="1:11">
      <c r="B67" s="21">
        <v>71</v>
      </c>
      <c r="C67" s="21">
        <v>67</v>
      </c>
      <c r="D67" s="180"/>
      <c r="E67" s="175">
        <f t="shared" si="0"/>
        <v>0</v>
      </c>
      <c r="F67" s="20"/>
      <c r="H67" s="177">
        <f t="shared" si="2"/>
        <v>0</v>
      </c>
      <c r="I67" s="20"/>
      <c r="K67" s="179">
        <f t="shared" si="4"/>
        <v>0</v>
      </c>
    </row>
    <row r="68" spans="1:11">
      <c r="B68" s="21">
        <v>72</v>
      </c>
      <c r="C68" s="21">
        <v>68</v>
      </c>
      <c r="D68" s="180"/>
      <c r="E68" s="175">
        <f t="shared" si="0"/>
        <v>0</v>
      </c>
      <c r="F68" s="20"/>
      <c r="H68" s="177">
        <f t="shared" si="2"/>
        <v>0</v>
      </c>
      <c r="I68" s="20"/>
      <c r="K68" s="179">
        <f t="shared" si="4"/>
        <v>0</v>
      </c>
    </row>
    <row r="69" spans="1:11">
      <c r="B69" s="20"/>
      <c r="C69" s="21">
        <v>69</v>
      </c>
      <c r="D69" s="180"/>
      <c r="E69" s="20"/>
      <c r="F69" s="20"/>
      <c r="H69" s="177">
        <f t="shared" ref="H69:H72" si="7">IF($G$2=0,0,(IF($H$2&gt;=1,C69,)))</f>
        <v>0</v>
      </c>
      <c r="I69" s="20"/>
      <c r="K69" s="179">
        <f t="shared" ref="K69:K72" si="8">IF($J$2=0,0,(IF($K$2&gt;=1,C69,)))</f>
        <v>0</v>
      </c>
    </row>
    <row r="70" spans="1:11">
      <c r="C70" s="21">
        <v>70</v>
      </c>
      <c r="D70" s="180"/>
      <c r="H70" s="177">
        <f t="shared" si="7"/>
        <v>0</v>
      </c>
      <c r="I70" s="20"/>
      <c r="K70" s="179">
        <f t="shared" si="8"/>
        <v>0</v>
      </c>
    </row>
    <row r="71" spans="1:11">
      <c r="C71" s="21">
        <v>71</v>
      </c>
      <c r="D71" s="180"/>
      <c r="H71" s="177">
        <f t="shared" si="7"/>
        <v>0</v>
      </c>
      <c r="I71" s="20"/>
      <c r="K71" s="179">
        <f t="shared" si="8"/>
        <v>0</v>
      </c>
    </row>
    <row r="72" spans="1:11">
      <c r="C72" s="21">
        <v>72</v>
      </c>
      <c r="D72" s="181"/>
      <c r="E72" s="19"/>
      <c r="F72" s="19"/>
      <c r="H72" s="177">
        <f t="shared" si="7"/>
        <v>0</v>
      </c>
      <c r="I72" s="20"/>
      <c r="K72" s="179">
        <f t="shared" si="8"/>
        <v>0</v>
      </c>
    </row>
    <row r="73" spans="1:11">
      <c r="A73" s="20"/>
      <c r="B73" s="20"/>
      <c r="C73" s="20"/>
      <c r="D73" s="20"/>
      <c r="G73" s="20"/>
      <c r="H73" s="20"/>
      <c r="I73" s="20"/>
      <c r="J73" s="20"/>
      <c r="K73" s="20"/>
    </row>
  </sheetData>
  <sheetProtection password="C9A3" sheet="1" objects="1" scenarios="1" selectLockedCells="1"/>
  <phoneticPr fontId="0" type="noConversion"/>
  <printOptions horizontalCentered="1" gridLines="1"/>
  <pageMargins left="0" right="0" top="0.43" bottom="0" header="0.19" footer="0"/>
  <pageSetup paperSize="9" orientation="landscape" r:id="rId1"/>
  <headerFooter alignWithMargins="0">
    <oddHeader xml:space="preserve">&amp;CPAPER 2012
</oddHeader>
  </headerFooter>
</worksheet>
</file>

<file path=xl/worksheets/sheet3.xml><?xml version="1.0" encoding="utf-8"?>
<worksheet xmlns="http://schemas.openxmlformats.org/spreadsheetml/2006/main" xmlns:r="http://schemas.openxmlformats.org/officeDocument/2006/relationships">
  <dimension ref="A1:A49"/>
  <sheetViews>
    <sheetView showGridLines="0" workbookViewId="0">
      <selection activeCell="A6" sqref="A6"/>
    </sheetView>
  </sheetViews>
  <sheetFormatPr defaultRowHeight="12.75"/>
  <cols>
    <col min="1" max="1" width="127.140625" style="15" customWidth="1"/>
    <col min="2" max="2" width="21.7109375" style="16" customWidth="1"/>
    <col min="3" max="16384" width="9.140625" style="16"/>
  </cols>
  <sheetData>
    <row r="1" spans="1:1" s="109" customFormat="1" ht="11.25">
      <c r="A1" s="110" t="str">
        <f>'Vigilancia_ Hospedeiras'!$M$1</f>
        <v>Português</v>
      </c>
    </row>
    <row r="2" spans="1:1" s="109" customFormat="1" ht="11.25">
      <c r="A2" s="108"/>
    </row>
    <row r="3" spans="1:1" ht="22.5">
      <c r="A3" s="208" t="str">
        <f>IF($A$1="Português",A4,(IF($A$1="English",A5,(IF($A$1="Español",A6,(IF($A$1="Français",A7,)))))))</f>
        <v>Requisições durante a montagem e realização tem um agravamento de 30%. A desistência de serviços solicitados só poderá ser feita até ao 4º dia antes do período de montagem - a partir desta data não haverá lugar à devolução do valor pago</v>
      </c>
    </row>
    <row r="4" spans="1:1" ht="22.5">
      <c r="A4" s="79" t="s">
        <v>153</v>
      </c>
    </row>
    <row r="5" spans="1:1" ht="22.5">
      <c r="A5" s="111" t="s">
        <v>154</v>
      </c>
    </row>
    <row r="6" spans="1:1" ht="22.5">
      <c r="A6" s="80" t="s">
        <v>152</v>
      </c>
    </row>
    <row r="7" spans="1:1" ht="22.5">
      <c r="A7" s="192" t="s">
        <v>151</v>
      </c>
    </row>
    <row r="8" spans="1:1">
      <c r="A8" s="208" t="str">
        <f>IF($A$1="Português",A9,(IF($A$1="English",A10,(IF($A$1="Español",A11,(IF($A$1="Français",A12,)))))))</f>
        <v>Tem por função garantir a segurança dos produtos expostos no Stand.</v>
      </c>
    </row>
    <row r="9" spans="1:1">
      <c r="A9" s="17" t="s">
        <v>115</v>
      </c>
    </row>
    <row r="10" spans="1:1">
      <c r="A10" s="112" t="s">
        <v>117</v>
      </c>
    </row>
    <row r="11" spans="1:1">
      <c r="A11" s="17" t="s">
        <v>56</v>
      </c>
    </row>
    <row r="12" spans="1:1">
      <c r="A12" s="210" t="s">
        <v>116</v>
      </c>
    </row>
    <row r="13" spans="1:1">
      <c r="A13" s="208" t="str">
        <f>IF($A$1="Português",A14,(IF($A$1="English",A15,(IF($A$1="Español",A16,(IF($A$1="Français",A17,)))))))</f>
        <v xml:space="preserve">Período mínimo de contratação: </v>
      </c>
    </row>
    <row r="14" spans="1:1">
      <c r="A14" s="17" t="s">
        <v>57</v>
      </c>
    </row>
    <row r="15" spans="1:1">
      <c r="A15" s="112" t="s">
        <v>58</v>
      </c>
    </row>
    <row r="16" spans="1:1">
      <c r="A16" s="17" t="s">
        <v>59</v>
      </c>
    </row>
    <row r="17" spans="1:1">
      <c r="A17" s="210" t="s">
        <v>124</v>
      </c>
    </row>
    <row r="18" spans="1:1">
      <c r="A18" s="208" t="str">
        <f>IF($A$1="Português",A19,(IF($A$1="English",A20,(IF($A$1="Español",A21,(IF($A$1="Français",A22,)))))))</f>
        <v>Segurança durante o dia - 1 dia de realização da Feira</v>
      </c>
    </row>
    <row r="19" spans="1:1">
      <c r="A19" s="17" t="s">
        <v>118</v>
      </c>
    </row>
    <row r="20" spans="1:1">
      <c r="A20" s="112" t="s">
        <v>60</v>
      </c>
    </row>
    <row r="21" spans="1:1">
      <c r="A21" s="17" t="s">
        <v>119</v>
      </c>
    </row>
    <row r="22" spans="1:1">
      <c r="A22" s="210" t="s">
        <v>120</v>
      </c>
    </row>
    <row r="23" spans="1:1">
      <c r="A23" s="208" t="str">
        <f>IF($A$1="Português",A24,(IF($A$1="English",A25,(IF($A$1="Español",A26,(IF($A$1="Français",A27,)))))))</f>
        <v>Segurança durante a Noite - Da hora de encerramento até à hora de realização.</v>
      </c>
    </row>
    <row r="24" spans="1:1">
      <c r="A24" s="17" t="s">
        <v>61</v>
      </c>
    </row>
    <row r="25" spans="1:1">
      <c r="A25" s="112" t="s">
        <v>81</v>
      </c>
    </row>
    <row r="26" spans="1:1">
      <c r="A26" s="17" t="s">
        <v>62</v>
      </c>
    </row>
    <row r="27" spans="1:1">
      <c r="A27" s="210" t="s">
        <v>126</v>
      </c>
    </row>
    <row r="28" spans="1:1" ht="33.75">
      <c r="A28" s="212" t="str">
        <f>IF($A$1="Português",A29,(IF($A$1="English",A30,(IF($A$1="Español",A31,(IF($A$1="Français",A32,)))))))</f>
        <v>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v>
      </c>
    </row>
    <row r="29" spans="1:1" ht="33.75">
      <c r="A29" s="17" t="s">
        <v>63</v>
      </c>
    </row>
    <row r="30" spans="1:1" ht="22.5">
      <c r="A30" s="112" t="s">
        <v>82</v>
      </c>
    </row>
    <row r="31" spans="1:1" ht="22.5">
      <c r="A31" s="17" t="s">
        <v>83</v>
      </c>
    </row>
    <row r="32" spans="1:1" ht="33.75">
      <c r="A32" s="210" t="s">
        <v>121</v>
      </c>
    </row>
    <row r="33" spans="1:1" ht="56.25">
      <c r="A33" s="212" t="str">
        <f>IF($A$1="Português",A34,(IF($A$1="English",A35,(IF($A$1="Español",A36,(IF($A$1="Français",A37,)))))))</f>
        <v xml:space="preserve">Tem por função: 
Distribuição de material promocional no espaço do stand; 
Apoio protocolar; 
Demonstração dos produtos e serviços; 
Atendimento dos clientes. </v>
      </c>
    </row>
    <row r="34" spans="1:1" s="3" customFormat="1" ht="56.25">
      <c r="A34" s="18" t="s">
        <v>93</v>
      </c>
    </row>
    <row r="35" spans="1:1" s="3" customFormat="1" ht="56.25">
      <c r="A35" s="112" t="s">
        <v>92</v>
      </c>
    </row>
    <row r="36" spans="1:1" s="3" customFormat="1" ht="56.25">
      <c r="A36" s="18" t="s">
        <v>94</v>
      </c>
    </row>
    <row r="37" spans="1:1" s="3" customFormat="1" ht="56.25">
      <c r="A37" s="210" t="s">
        <v>125</v>
      </c>
    </row>
    <row r="38" spans="1:1">
      <c r="A38" s="208" t="str">
        <f>IF($A$1="Português",A39,(IF($A$1="English",A40,(IF($A$1="Español",A41,(IF($A$1="Français",A42,)))))))</f>
        <v xml:space="preserve">Período mínimo de contratação - 4 horas. </v>
      </c>
    </row>
    <row r="39" spans="1:1" s="3" customFormat="1" ht="11.25">
      <c r="A39" s="18" t="s">
        <v>86</v>
      </c>
    </row>
    <row r="40" spans="1:1" s="3" customFormat="1" ht="11.25">
      <c r="A40" s="112" t="s">
        <v>87</v>
      </c>
    </row>
    <row r="41" spans="1:1" s="3" customFormat="1" ht="11.25">
      <c r="A41" s="18" t="s">
        <v>88</v>
      </c>
    </row>
    <row r="42" spans="1:1" s="3" customFormat="1" ht="11.25">
      <c r="A42" s="210" t="s">
        <v>122</v>
      </c>
    </row>
    <row r="43" spans="1:1" ht="33.75">
      <c r="A43" s="212" t="str">
        <f>IF($A$1="Português",A44,(IF($A$1="English",A45,(IF($A$1="Español",A46,(IF($A$1="Français",A47,)))))))</f>
        <v xml:space="preserve">Horário - Exclusivamente o horário do certame e inclui uma hora de pausa para refeição. 
As Hospedeiras apresentam-se com farda azul e lenço de cor à escolha do cliente.
No primeiro dia de feira, apresentar-se-ão ½ hora antes do início da realização, nos restantes dias, no horário de abertura do certame. </v>
      </c>
    </row>
    <row r="44" spans="1:1" s="3" customFormat="1" ht="33.75">
      <c r="A44" s="18" t="s">
        <v>89</v>
      </c>
    </row>
    <row r="45" spans="1:1" s="3" customFormat="1" ht="33.75">
      <c r="A45" s="112" t="s">
        <v>90</v>
      </c>
    </row>
    <row r="46" spans="1:1" s="3" customFormat="1" ht="33.75">
      <c r="A46" s="18" t="s">
        <v>91</v>
      </c>
    </row>
    <row r="47" spans="1:1" ht="33.75">
      <c r="A47" s="211" t="s">
        <v>123</v>
      </c>
    </row>
    <row r="49" spans="1:1">
      <c r="A49" s="209"/>
    </row>
  </sheetData>
  <sheetProtection password="C9A3"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Vigilancia_ Hospedeiras</vt:lpstr>
      <vt:lpstr>TV</vt:lpstr>
      <vt:lpstr>TV2</vt:lpstr>
    </vt:vector>
  </TitlesOfParts>
  <Company>AIP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mplopes01</cp:lastModifiedBy>
  <cp:lastPrinted>2015-11-18T12:26:31Z</cp:lastPrinted>
  <dcterms:created xsi:type="dcterms:W3CDTF">2010-07-14T14:04:12Z</dcterms:created>
  <dcterms:modified xsi:type="dcterms:W3CDTF">2016-02-24T16:36:35Z</dcterms:modified>
</cp:coreProperties>
</file>